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840" windowHeight="9645"/>
  </bookViews>
  <sheets>
    <sheet name="2020年1-8月份收结案情况统计表" sheetId="4" r:id="rId1"/>
    <sheet name="2019年1-11月收结案情况统计表 (2)" sheetId="8" state="hidden" r:id="rId2"/>
    <sheet name="2020年8月份上诉" sheetId="13" r:id="rId3"/>
    <sheet name="2020年8月份重审改判数" sheetId="14" r:id="rId4"/>
  </sheets>
  <definedNames>
    <definedName name="_xlnm._FilterDatabase" localSheetId="1" hidden="1">'2019年1-11月收结案情况统计表 (2)'!$A$4:$V$34</definedName>
    <definedName name="_xlnm._FilterDatabase" localSheetId="0" hidden="1">'2020年1-8月份收结案情况统计表'!$A$1:$V$33</definedName>
    <definedName name="_xlnm._FilterDatabase" localSheetId="2" hidden="1">'2020年8月份上诉'!$A$2:$F$2</definedName>
    <definedName name="_xlnm.Print_Titles" localSheetId="1">'2019年1-11月收结案情况统计表 (2)'!$1:$4</definedName>
    <definedName name="_xlnm.Print_Titles" localSheetId="0">'2020年1-8月份收结案情况统计表'!$1:$4</definedName>
  </definedNames>
  <calcPr calcId="145621"/>
</workbook>
</file>

<file path=xl/calcChain.xml><?xml version="1.0" encoding="utf-8"?>
<calcChain xmlns="http://schemas.openxmlformats.org/spreadsheetml/2006/main">
  <c r="J34" i="4" l="1"/>
  <c r="H34" i="4"/>
  <c r="G34" i="4"/>
  <c r="E34" i="4"/>
  <c r="D34" i="4" l="1"/>
  <c r="U34" i="4" l="1"/>
  <c r="V34" i="4" s="1"/>
  <c r="P34" i="4"/>
  <c r="Q34" i="4" s="1"/>
  <c r="L34" i="4"/>
  <c r="M34" i="4" s="1"/>
  <c r="K34" i="4"/>
  <c r="I34" i="4"/>
  <c r="O34" i="4"/>
  <c r="F34" i="4"/>
  <c r="S34" i="4"/>
  <c r="V33" i="4"/>
  <c r="S33" i="4"/>
  <c r="R33" i="4"/>
  <c r="Q33" i="4"/>
  <c r="O33" i="4"/>
  <c r="K33" i="4"/>
  <c r="I33" i="4"/>
  <c r="V32" i="4"/>
  <c r="S32" i="4"/>
  <c r="R32" i="4"/>
  <c r="Q32" i="4"/>
  <c r="O32" i="4"/>
  <c r="M32" i="4"/>
  <c r="K32" i="4"/>
  <c r="I32" i="4"/>
  <c r="V31" i="4"/>
  <c r="S31" i="4"/>
  <c r="R31" i="4"/>
  <c r="Q31" i="4"/>
  <c r="O31" i="4"/>
  <c r="M31" i="4"/>
  <c r="K31" i="4"/>
  <c r="I31" i="4"/>
  <c r="V30" i="4"/>
  <c r="S30" i="4"/>
  <c r="R30" i="4"/>
  <c r="Q30" i="4"/>
  <c r="O30" i="4"/>
  <c r="M30" i="4"/>
  <c r="K30" i="4"/>
  <c r="I30" i="4"/>
  <c r="V29" i="4"/>
  <c r="S29" i="4"/>
  <c r="R29" i="4"/>
  <c r="Q29" i="4"/>
  <c r="O29" i="4"/>
  <c r="M29" i="4"/>
  <c r="K29" i="4"/>
  <c r="I29" i="4"/>
  <c r="V28" i="4"/>
  <c r="S28" i="4"/>
  <c r="R28" i="4"/>
  <c r="Q28" i="4"/>
  <c r="O28" i="4"/>
  <c r="M28" i="4"/>
  <c r="K28" i="4"/>
  <c r="I28" i="4"/>
  <c r="V27" i="4"/>
  <c r="S27" i="4"/>
  <c r="R27" i="4"/>
  <c r="Q27" i="4"/>
  <c r="O27" i="4"/>
  <c r="M27" i="4"/>
  <c r="K27" i="4"/>
  <c r="I27" i="4"/>
  <c r="V26" i="4"/>
  <c r="S26" i="4"/>
  <c r="R26" i="4"/>
  <c r="Q26" i="4"/>
  <c r="O26" i="4"/>
  <c r="M26" i="4"/>
  <c r="K26" i="4"/>
  <c r="I26" i="4"/>
  <c r="R25" i="4"/>
  <c r="Q25" i="4"/>
  <c r="M25" i="4"/>
  <c r="K25" i="4"/>
  <c r="I25" i="4"/>
  <c r="R24" i="4"/>
  <c r="Q24" i="4"/>
  <c r="K24" i="4"/>
  <c r="I24" i="4"/>
  <c r="K23" i="4"/>
  <c r="I23" i="4"/>
  <c r="V22" i="4"/>
  <c r="S22" i="4"/>
  <c r="R22" i="4"/>
  <c r="Q22" i="4"/>
  <c r="O22" i="4"/>
  <c r="M22" i="4"/>
  <c r="K22" i="4"/>
  <c r="I22" i="4"/>
  <c r="V21" i="4"/>
  <c r="S21" i="4"/>
  <c r="R21" i="4"/>
  <c r="Q21" i="4"/>
  <c r="O21" i="4"/>
  <c r="M21" i="4"/>
  <c r="K21" i="4"/>
  <c r="I21" i="4"/>
  <c r="V20" i="4"/>
  <c r="S20" i="4"/>
  <c r="R20" i="4"/>
  <c r="Q20" i="4"/>
  <c r="O20" i="4"/>
  <c r="M20" i="4"/>
  <c r="K20" i="4"/>
  <c r="I20" i="4"/>
  <c r="V19" i="4"/>
  <c r="S19" i="4"/>
  <c r="R19" i="4"/>
  <c r="Q19" i="4"/>
  <c r="O19" i="4"/>
  <c r="M19" i="4"/>
  <c r="K19" i="4"/>
  <c r="I19" i="4"/>
  <c r="V18" i="4"/>
  <c r="S18" i="4"/>
  <c r="R18" i="4"/>
  <c r="Q18" i="4"/>
  <c r="O18" i="4"/>
  <c r="M18" i="4"/>
  <c r="K18" i="4"/>
  <c r="I18" i="4"/>
  <c r="V17" i="4"/>
  <c r="S17" i="4"/>
  <c r="R17" i="4"/>
  <c r="Q17" i="4"/>
  <c r="O17" i="4"/>
  <c r="M17" i="4"/>
  <c r="K17" i="4"/>
  <c r="I17" i="4"/>
  <c r="V16" i="4"/>
  <c r="S16" i="4"/>
  <c r="R16" i="4"/>
  <c r="Q16" i="4"/>
  <c r="O16" i="4"/>
  <c r="M16" i="4"/>
  <c r="K16" i="4"/>
  <c r="I16" i="4"/>
  <c r="V15" i="4"/>
  <c r="S15" i="4"/>
  <c r="R15" i="4"/>
  <c r="Q15" i="4"/>
  <c r="O15" i="4"/>
  <c r="M15" i="4"/>
  <c r="K15" i="4"/>
  <c r="I15" i="4"/>
  <c r="V14" i="4"/>
  <c r="S14" i="4"/>
  <c r="R14" i="4"/>
  <c r="Q14" i="4"/>
  <c r="O14" i="4"/>
  <c r="M14" i="4"/>
  <c r="K14" i="4"/>
  <c r="I14" i="4"/>
  <c r="V13" i="4"/>
  <c r="S13" i="4"/>
  <c r="R13" i="4"/>
  <c r="Q13" i="4"/>
  <c r="O13" i="4"/>
  <c r="M13" i="4"/>
  <c r="K13" i="4"/>
  <c r="I13" i="4"/>
  <c r="V12" i="4"/>
  <c r="S12" i="4"/>
  <c r="R12" i="4"/>
  <c r="Q12" i="4"/>
  <c r="O12" i="4"/>
  <c r="M12" i="4"/>
  <c r="K12" i="4"/>
  <c r="I12" i="4"/>
  <c r="V11" i="4"/>
  <c r="S11" i="4"/>
  <c r="R11" i="4"/>
  <c r="Q11" i="4"/>
  <c r="M11" i="4"/>
  <c r="K11" i="4"/>
  <c r="I11" i="4"/>
  <c r="V10" i="4"/>
  <c r="S10" i="4"/>
  <c r="R10" i="4"/>
  <c r="Q10" i="4"/>
  <c r="M10" i="4"/>
  <c r="K10" i="4"/>
  <c r="I10" i="4"/>
  <c r="V9" i="4"/>
  <c r="S9" i="4"/>
  <c r="R9" i="4"/>
  <c r="Q9" i="4"/>
  <c r="O9" i="4"/>
  <c r="M9" i="4"/>
  <c r="K9" i="4"/>
  <c r="I9" i="4"/>
  <c r="V8" i="4"/>
  <c r="S8" i="4"/>
  <c r="R8" i="4"/>
  <c r="Q8" i="4"/>
  <c r="M8" i="4"/>
  <c r="K8" i="4"/>
  <c r="I8" i="4"/>
  <c r="V7" i="4"/>
  <c r="S7" i="4"/>
  <c r="R7" i="4"/>
  <c r="Q7" i="4"/>
  <c r="M7" i="4"/>
  <c r="K7" i="4"/>
  <c r="I7" i="4"/>
  <c r="V6" i="4"/>
  <c r="S6" i="4"/>
  <c r="R6" i="4"/>
  <c r="Q6" i="4"/>
  <c r="O6" i="4"/>
  <c r="M6" i="4"/>
  <c r="K6" i="4"/>
  <c r="I6" i="4"/>
  <c r="V5" i="4"/>
  <c r="S5" i="4"/>
  <c r="R5" i="4"/>
  <c r="Q5" i="4"/>
  <c r="K5" i="4"/>
  <c r="I5" i="4"/>
  <c r="R34" i="4" l="1"/>
  <c r="U33" i="8"/>
  <c r="V33" i="8" s="1"/>
  <c r="S33" i="8"/>
  <c r="P33" i="8"/>
  <c r="Q33" i="8" s="1"/>
  <c r="N33" i="8"/>
  <c r="L33" i="8"/>
  <c r="M33" i="8" s="1"/>
  <c r="K33" i="8"/>
  <c r="J33" i="8"/>
  <c r="H33" i="8"/>
  <c r="I33" i="8" s="1"/>
  <c r="G33" i="8"/>
  <c r="O33" i="8" s="1"/>
  <c r="F33" i="8"/>
  <c r="E33" i="8"/>
  <c r="R33" i="8" s="1"/>
  <c r="D33" i="8"/>
  <c r="V32" i="8"/>
  <c r="S32" i="8"/>
  <c r="R32" i="8"/>
  <c r="Q32" i="8"/>
  <c r="O32" i="8"/>
  <c r="M32" i="8"/>
  <c r="K32" i="8"/>
  <c r="I32" i="8"/>
  <c r="V31" i="8"/>
  <c r="S31" i="8"/>
  <c r="R31" i="8"/>
  <c r="Q31" i="8"/>
  <c r="O31" i="8"/>
  <c r="M31" i="8"/>
  <c r="K31" i="8"/>
  <c r="I31" i="8"/>
  <c r="V30" i="8"/>
  <c r="S30" i="8"/>
  <c r="R30" i="8"/>
  <c r="Q30" i="8"/>
  <c r="O30" i="8"/>
  <c r="M30" i="8"/>
  <c r="K30" i="8"/>
  <c r="I30" i="8"/>
  <c r="V29" i="8"/>
  <c r="S29" i="8"/>
  <c r="R29" i="8"/>
  <c r="Q29" i="8"/>
  <c r="O29" i="8"/>
  <c r="M29" i="8"/>
  <c r="K29" i="8"/>
  <c r="I29" i="8"/>
  <c r="V28" i="8"/>
  <c r="S28" i="8"/>
  <c r="R28" i="8"/>
  <c r="Q28" i="8"/>
  <c r="O28" i="8"/>
  <c r="M28" i="8"/>
  <c r="K28" i="8"/>
  <c r="I28" i="8"/>
  <c r="V27" i="8"/>
  <c r="S27" i="8"/>
  <c r="R27" i="8"/>
  <c r="Q27" i="8"/>
  <c r="O27" i="8"/>
  <c r="M27" i="8"/>
  <c r="K27" i="8"/>
  <c r="I27" i="8"/>
  <c r="V26" i="8"/>
  <c r="S26" i="8"/>
  <c r="R26" i="8"/>
  <c r="Q26" i="8"/>
  <c r="O26" i="8"/>
  <c r="M26" i="8"/>
  <c r="K26" i="8"/>
  <c r="I26" i="8"/>
  <c r="V25" i="8"/>
  <c r="S25" i="8"/>
  <c r="R25" i="8"/>
  <c r="Q25" i="8"/>
  <c r="O25" i="8"/>
  <c r="M25" i="8"/>
  <c r="K25" i="8"/>
  <c r="I25" i="8"/>
  <c r="V24" i="8"/>
  <c r="S24" i="8"/>
  <c r="R24" i="8"/>
  <c r="Q24" i="8"/>
  <c r="O24" i="8"/>
  <c r="K24" i="8"/>
  <c r="I24" i="8"/>
  <c r="V23" i="8"/>
  <c r="V22" i="8"/>
  <c r="S22" i="8"/>
  <c r="R22" i="8"/>
  <c r="Q22" i="8"/>
  <c r="O22" i="8"/>
  <c r="M22" i="8"/>
  <c r="K22" i="8"/>
  <c r="I22" i="8"/>
  <c r="V21" i="8"/>
  <c r="S21" i="8"/>
  <c r="R21" i="8"/>
  <c r="Q21" i="8"/>
  <c r="O21" i="8"/>
  <c r="M21" i="8"/>
  <c r="K21" i="8"/>
  <c r="I21" i="8"/>
  <c r="V20" i="8"/>
  <c r="S20" i="8"/>
  <c r="R20" i="8"/>
  <c r="Q20" i="8"/>
  <c r="O20" i="8"/>
  <c r="M20" i="8"/>
  <c r="K20" i="8"/>
  <c r="I20" i="8"/>
  <c r="V19" i="8"/>
  <c r="S19" i="8"/>
  <c r="R19" i="8"/>
  <c r="Q19" i="8"/>
  <c r="O19" i="8"/>
  <c r="M19" i="8"/>
  <c r="K19" i="8"/>
  <c r="I19" i="8"/>
  <c r="V18" i="8"/>
  <c r="S18" i="8"/>
  <c r="R18" i="8"/>
  <c r="Q18" i="8"/>
  <c r="O18" i="8"/>
  <c r="M18" i="8"/>
  <c r="K18" i="8"/>
  <c r="I18" i="8"/>
  <c r="V17" i="8"/>
  <c r="S17" i="8"/>
  <c r="R17" i="8"/>
  <c r="Q17" i="8"/>
  <c r="O17" i="8"/>
  <c r="M17" i="8"/>
  <c r="K17" i="8"/>
  <c r="I17" i="8"/>
  <c r="V16" i="8"/>
  <c r="S16" i="8"/>
  <c r="R16" i="8"/>
  <c r="Q16" i="8"/>
  <c r="O16" i="8"/>
  <c r="M16" i="8"/>
  <c r="K16" i="8"/>
  <c r="I16" i="8"/>
  <c r="V15" i="8"/>
  <c r="S15" i="8"/>
  <c r="R15" i="8"/>
  <c r="Q15" i="8"/>
  <c r="O15" i="8"/>
  <c r="M15" i="8"/>
  <c r="K15" i="8"/>
  <c r="I15" i="8"/>
  <c r="V14" i="8"/>
  <c r="S14" i="8"/>
  <c r="R14" i="8"/>
  <c r="Q14" i="8"/>
  <c r="O14" i="8"/>
  <c r="M14" i="8"/>
  <c r="K14" i="8"/>
  <c r="I14" i="8"/>
  <c r="V13" i="8"/>
  <c r="S13" i="8"/>
  <c r="R13" i="8"/>
  <c r="Q13" i="8"/>
  <c r="O13" i="8"/>
  <c r="M13" i="8"/>
  <c r="K13" i="8"/>
  <c r="I13" i="8"/>
  <c r="V12" i="8"/>
  <c r="S12" i="8"/>
  <c r="R12" i="8"/>
  <c r="Q12" i="8"/>
  <c r="O12" i="8"/>
  <c r="M12" i="8"/>
  <c r="K12" i="8"/>
  <c r="I12" i="8"/>
  <c r="V11" i="8"/>
  <c r="S11" i="8"/>
  <c r="R11" i="8"/>
  <c r="Q11" i="8"/>
  <c r="O11" i="8"/>
  <c r="M11" i="8"/>
  <c r="K11" i="8"/>
  <c r="I11" i="8"/>
  <c r="V10" i="8"/>
  <c r="S10" i="8"/>
  <c r="R10" i="8"/>
  <c r="Q10" i="8"/>
  <c r="O10" i="8"/>
  <c r="M10" i="8"/>
  <c r="K10" i="8"/>
  <c r="I10" i="8"/>
  <c r="V9" i="8"/>
  <c r="S9" i="8"/>
  <c r="R9" i="8"/>
  <c r="Q9" i="8"/>
  <c r="O9" i="8"/>
  <c r="M9" i="8"/>
  <c r="K9" i="8"/>
  <c r="I9" i="8"/>
  <c r="V8" i="8"/>
  <c r="S8" i="8"/>
  <c r="R8" i="8"/>
  <c r="Q8" i="8"/>
  <c r="O8" i="8"/>
  <c r="M8" i="8"/>
  <c r="K8" i="8"/>
  <c r="I8" i="8"/>
  <c r="V7" i="8"/>
  <c r="S7" i="8"/>
  <c r="R7" i="8"/>
  <c r="Q7" i="8"/>
  <c r="K7" i="8"/>
  <c r="I7" i="8"/>
  <c r="V6" i="8"/>
  <c r="S6" i="8"/>
  <c r="R6" i="8"/>
  <c r="Q6" i="8"/>
  <c r="O6" i="8"/>
  <c r="M6" i="8"/>
  <c r="K6" i="8"/>
  <c r="I6" i="8"/>
  <c r="V5" i="8"/>
  <c r="S5" i="8"/>
  <c r="R5" i="8"/>
  <c r="Q5" i="8"/>
  <c r="K5" i="8"/>
  <c r="I5" i="8"/>
</calcChain>
</file>

<file path=xl/sharedStrings.xml><?xml version="1.0" encoding="utf-8"?>
<sst xmlns="http://schemas.openxmlformats.org/spreadsheetml/2006/main" count="394" uniqueCount="335">
  <si>
    <t>收案</t>
  </si>
  <si>
    <t>结案</t>
  </si>
  <si>
    <t>判决数</t>
  </si>
  <si>
    <t>上诉数</t>
  </si>
  <si>
    <t>服判息诉率</t>
  </si>
  <si>
    <t>上诉率</t>
    <phoneticPr fontId="3" type="noConversion"/>
  </si>
  <si>
    <t>制表单位：审管办</t>
    <phoneticPr fontId="3" type="noConversion"/>
  </si>
  <si>
    <t>法官</t>
  </si>
  <si>
    <t>助理</t>
  </si>
  <si>
    <t>审判团队</t>
    <phoneticPr fontId="2" type="noConversion"/>
  </si>
  <si>
    <t>邱新华</t>
    <phoneticPr fontId="8" type="noConversion"/>
  </si>
  <si>
    <t>张同合</t>
    <phoneticPr fontId="8" type="noConversion"/>
  </si>
  <si>
    <t>蔡长河</t>
    <phoneticPr fontId="8" type="noConversion"/>
  </si>
  <si>
    <t>李广民</t>
    <phoneticPr fontId="8" type="noConversion"/>
  </si>
  <si>
    <t>赵德章</t>
    <phoneticPr fontId="8" type="noConversion"/>
  </si>
  <si>
    <t>李金秋</t>
    <phoneticPr fontId="8" type="noConversion"/>
  </si>
  <si>
    <t>赵丙奇</t>
    <phoneticPr fontId="8" type="noConversion"/>
  </si>
  <si>
    <t>张培松</t>
    <phoneticPr fontId="8" type="noConversion"/>
  </si>
  <si>
    <t>孙彦文</t>
    <phoneticPr fontId="8" type="noConversion"/>
  </si>
  <si>
    <t>仇梦杰</t>
    <phoneticPr fontId="8" type="noConversion"/>
  </si>
  <si>
    <t>付东兴</t>
    <phoneticPr fontId="8" type="noConversion"/>
  </si>
  <si>
    <t>聂志军</t>
    <phoneticPr fontId="8" type="noConversion"/>
  </si>
  <si>
    <t>张文义</t>
    <phoneticPr fontId="8" type="noConversion"/>
  </si>
  <si>
    <t>李海亭</t>
    <phoneticPr fontId="8" type="noConversion"/>
  </si>
  <si>
    <t>张智勇</t>
    <phoneticPr fontId="8" type="noConversion"/>
  </si>
  <si>
    <t>李成军</t>
    <phoneticPr fontId="8" type="noConversion"/>
  </si>
  <si>
    <t>郝玉萍</t>
    <phoneticPr fontId="8" type="noConversion"/>
  </si>
  <si>
    <t>姜莎莎</t>
    <phoneticPr fontId="8" type="noConversion"/>
  </si>
  <si>
    <t>刘光颖</t>
    <phoneticPr fontId="8" type="noConversion"/>
  </si>
  <si>
    <t>王富元</t>
    <phoneticPr fontId="8" type="noConversion"/>
  </si>
  <si>
    <t>高淑英</t>
    <phoneticPr fontId="8" type="noConversion"/>
  </si>
  <si>
    <t>王翠君</t>
    <phoneticPr fontId="8" type="noConversion"/>
  </si>
  <si>
    <t>盖立宁</t>
    <phoneticPr fontId="8" type="noConversion"/>
  </si>
  <si>
    <t>孟宇珩</t>
    <phoneticPr fontId="8" type="noConversion"/>
  </si>
  <si>
    <t>王海燕</t>
    <phoneticPr fontId="8" type="noConversion"/>
  </si>
  <si>
    <t>周翠翠</t>
    <phoneticPr fontId="8" type="noConversion"/>
  </si>
  <si>
    <t>郭云云</t>
    <phoneticPr fontId="8" type="noConversion"/>
  </si>
  <si>
    <t>总计</t>
    <phoneticPr fontId="2" type="noConversion"/>
  </si>
  <si>
    <t>许云霞</t>
    <phoneticPr fontId="8" type="noConversion"/>
  </si>
  <si>
    <t>改判数</t>
    <phoneticPr fontId="3" type="noConversion"/>
  </si>
  <si>
    <t>改判率</t>
    <phoneticPr fontId="3" type="noConversion"/>
  </si>
  <si>
    <t>发回重审数</t>
    <phoneticPr fontId="3" type="noConversion"/>
  </si>
  <si>
    <t>发回重审率</t>
    <phoneticPr fontId="3" type="noConversion"/>
  </si>
  <si>
    <t>正常审限内结案率</t>
    <phoneticPr fontId="3" type="noConversion"/>
  </si>
  <si>
    <t>正常审限内结案数</t>
    <phoneticPr fontId="2" type="noConversion"/>
  </si>
  <si>
    <t>/</t>
    <phoneticPr fontId="2" type="noConversion"/>
  </si>
  <si>
    <t>结案率</t>
    <phoneticPr fontId="2" type="noConversion"/>
  </si>
  <si>
    <t>旧存</t>
    <phoneticPr fontId="2" type="noConversion"/>
  </si>
  <si>
    <t>调撤数</t>
    <phoneticPr fontId="3" type="noConversion"/>
  </si>
  <si>
    <t>调撤率</t>
    <phoneticPr fontId="3" type="noConversion"/>
  </si>
  <si>
    <t>裁判文书上网率</t>
    <phoneticPr fontId="2" type="noConversion"/>
  </si>
  <si>
    <t>注：上诉、改判、重审数据由立案庭提供；裁判文书上网实传数据来源于中国裁判文书网；无特别说明项数据主要来源于一体化工作平台质效管理板块。</t>
    <phoneticPr fontId="2" type="noConversion"/>
  </si>
  <si>
    <t>平均审判周期</t>
    <phoneticPr fontId="2" type="noConversion"/>
  </si>
  <si>
    <t>行审</t>
    <phoneticPr fontId="2" type="noConversion"/>
  </si>
  <si>
    <t>行初</t>
    <phoneticPr fontId="2" type="noConversion"/>
  </si>
  <si>
    <t>任    睿</t>
    <phoneticPr fontId="8" type="noConversion"/>
  </si>
  <si>
    <t>张    楠</t>
    <phoneticPr fontId="8" type="noConversion"/>
  </si>
  <si>
    <t>王    敏</t>
    <phoneticPr fontId="8" type="noConversion"/>
  </si>
  <si>
    <t>张    涛</t>
    <phoneticPr fontId="2" type="noConversion"/>
  </si>
  <si>
    <t>田    燕</t>
    <phoneticPr fontId="8" type="noConversion"/>
  </si>
  <si>
    <t>王    燕</t>
    <phoneticPr fontId="8" type="noConversion"/>
  </si>
  <si>
    <t>何    波</t>
    <phoneticPr fontId="8" type="noConversion"/>
  </si>
  <si>
    <t>袁荔枝</t>
    <phoneticPr fontId="8" type="noConversion"/>
  </si>
  <si>
    <t>制表时间：2019年 11 月 1 日</t>
    <phoneticPr fontId="2" type="noConversion"/>
  </si>
  <si>
    <t>裁判文书上网
（1-9）</t>
    <phoneticPr fontId="2" type="noConversion"/>
  </si>
  <si>
    <t>马衍新</t>
    <phoneticPr fontId="8" type="noConversion"/>
  </si>
  <si>
    <t>徐晓蒙、高志坚</t>
    <phoneticPr fontId="2" type="noConversion"/>
  </si>
  <si>
    <t>于晓燕</t>
    <phoneticPr fontId="2" type="noConversion"/>
  </si>
  <si>
    <t>杨景鑫</t>
    <phoneticPr fontId="8" type="noConversion"/>
  </si>
  <si>
    <t>李义录</t>
    <phoneticPr fontId="2" type="noConversion"/>
  </si>
  <si>
    <t>徐颖颖、于晓燕</t>
    <phoneticPr fontId="2" type="noConversion"/>
  </si>
  <si>
    <t>来新涛</t>
    <phoneticPr fontId="2" type="noConversion"/>
  </si>
  <si>
    <t>李仲</t>
    <phoneticPr fontId="2" type="noConversion"/>
  </si>
  <si>
    <t>王霜</t>
    <phoneticPr fontId="2" type="noConversion"/>
  </si>
  <si>
    <t>刘娜娜</t>
    <phoneticPr fontId="2" type="noConversion"/>
  </si>
  <si>
    <t>民 事</t>
    <phoneticPr fontId="8" type="noConversion"/>
  </si>
  <si>
    <t>高德超、李秀民</t>
    <phoneticPr fontId="8" type="noConversion"/>
  </si>
  <si>
    <t>高太亮、李汝华</t>
    <phoneticPr fontId="2" type="noConversion"/>
  </si>
  <si>
    <t>王玉苹</t>
    <phoneticPr fontId="2" type="noConversion"/>
  </si>
  <si>
    <t>陈艺、徐文富</t>
    <phoneticPr fontId="2" type="noConversion"/>
  </si>
  <si>
    <t>表1:                        2019年1-11月收结案情况统计表</t>
    <phoneticPr fontId="3" type="noConversion"/>
  </si>
  <si>
    <t>统计区间：2019.01.01—2019.11.30</t>
    <phoneticPr fontId="2" type="noConversion"/>
  </si>
  <si>
    <t>黄月</t>
    <phoneticPr fontId="2" type="noConversion"/>
  </si>
  <si>
    <t>2020年8月上诉</t>
    <phoneticPr fontId="20" type="noConversion"/>
  </si>
  <si>
    <t>案号</t>
    <phoneticPr fontId="20" type="noConversion"/>
  </si>
  <si>
    <t>案由</t>
    <phoneticPr fontId="20" type="noConversion"/>
  </si>
  <si>
    <t>上诉人</t>
    <phoneticPr fontId="20" type="noConversion"/>
  </si>
  <si>
    <t>被上诉人</t>
    <phoneticPr fontId="20" type="noConversion"/>
  </si>
  <si>
    <t>承办人</t>
    <phoneticPr fontId="20" type="noConversion"/>
  </si>
  <si>
    <t>备注</t>
    <phoneticPr fontId="20" type="noConversion"/>
  </si>
  <si>
    <t>2020民1225</t>
    <phoneticPr fontId="20" type="noConversion"/>
  </si>
  <si>
    <t>离婚</t>
    <phoneticPr fontId="20" type="noConversion"/>
  </si>
  <si>
    <t>范吉亭</t>
    <phoneticPr fontId="20" type="noConversion"/>
  </si>
  <si>
    <t>刘凯</t>
    <phoneticPr fontId="20" type="noConversion"/>
  </si>
  <si>
    <t>李成军</t>
    <phoneticPr fontId="20" type="noConversion"/>
  </si>
  <si>
    <t>2020民1426</t>
    <phoneticPr fontId="20" type="noConversion"/>
  </si>
  <si>
    <t>民间借贷</t>
    <phoneticPr fontId="20" type="noConversion"/>
  </si>
  <si>
    <t>赵莹</t>
    <phoneticPr fontId="20" type="noConversion"/>
  </si>
  <si>
    <t>王学福等</t>
    <phoneticPr fontId="20" type="noConversion"/>
  </si>
  <si>
    <t>张文义</t>
    <phoneticPr fontId="20" type="noConversion"/>
  </si>
  <si>
    <t>2020民145</t>
    <phoneticPr fontId="20" type="noConversion"/>
  </si>
  <si>
    <t>交通事故</t>
    <phoneticPr fontId="20" type="noConversion"/>
  </si>
  <si>
    <t>阳光财产保险股份有限公司德州中心支公司</t>
    <phoneticPr fontId="20" type="noConversion"/>
  </si>
  <si>
    <t>赵文秀等</t>
    <phoneticPr fontId="20" type="noConversion"/>
  </si>
  <si>
    <t>郝玉萍</t>
    <phoneticPr fontId="20" type="noConversion"/>
  </si>
  <si>
    <t>2020民1757</t>
    <phoneticPr fontId="20" type="noConversion"/>
  </si>
  <si>
    <t>中国太平洋财产保险股份有限公司石家庄中心支公司</t>
    <phoneticPr fontId="20" type="noConversion"/>
  </si>
  <si>
    <t>王传军等</t>
    <phoneticPr fontId="20" type="noConversion"/>
  </si>
  <si>
    <t>2020民1961</t>
    <phoneticPr fontId="20" type="noConversion"/>
  </si>
  <si>
    <t>合同</t>
    <phoneticPr fontId="20" type="noConversion"/>
  </si>
  <si>
    <t>上海新业鸿刺绣服饰有限公司</t>
    <phoneticPr fontId="20" type="noConversion"/>
  </si>
  <si>
    <t>山东世纪友华实业有限公司</t>
    <phoneticPr fontId="20" type="noConversion"/>
  </si>
  <si>
    <t>赵德章</t>
    <phoneticPr fontId="20" type="noConversion"/>
  </si>
  <si>
    <t>管辖权</t>
    <phoneticPr fontId="20" type="noConversion"/>
  </si>
  <si>
    <t>2019刑158</t>
    <phoneticPr fontId="20" type="noConversion"/>
  </si>
  <si>
    <t>合同诈骗罪、非法拘禁罪</t>
    <phoneticPr fontId="20" type="noConversion"/>
  </si>
  <si>
    <t>李辉、李金鹏、耿吉涛</t>
    <phoneticPr fontId="20" type="noConversion"/>
  </si>
  <si>
    <t>孟宇珩</t>
    <phoneticPr fontId="20" type="noConversion"/>
  </si>
  <si>
    <t>2020行初30</t>
    <phoneticPr fontId="20" type="noConversion"/>
  </si>
  <si>
    <t>拒绝履行法定职责</t>
    <phoneticPr fontId="20" type="noConversion"/>
  </si>
  <si>
    <t>济南农村商业银行股份有限公司历城支行</t>
    <phoneticPr fontId="20" type="noConversion"/>
  </si>
  <si>
    <t>临邑县自然资源局</t>
    <phoneticPr fontId="20" type="noConversion"/>
  </si>
  <si>
    <t>王燕</t>
    <phoneticPr fontId="20" type="noConversion"/>
  </si>
  <si>
    <t>2020行赔初1号</t>
    <phoneticPr fontId="20" type="noConversion"/>
  </si>
  <si>
    <t>2020民2159</t>
    <phoneticPr fontId="20" type="noConversion"/>
  </si>
  <si>
    <t>合伙协议纠纷</t>
    <phoneticPr fontId="20" type="noConversion"/>
  </si>
  <si>
    <t>戈希方</t>
    <phoneticPr fontId="20" type="noConversion"/>
  </si>
  <si>
    <t>高相田</t>
    <phoneticPr fontId="20" type="noConversion"/>
  </si>
  <si>
    <t>王翠君</t>
    <phoneticPr fontId="20" type="noConversion"/>
  </si>
  <si>
    <t>2020刑70</t>
    <phoneticPr fontId="20" type="noConversion"/>
  </si>
  <si>
    <t>寻衅滋事</t>
    <phoneticPr fontId="20" type="noConversion"/>
  </si>
  <si>
    <t>闫波</t>
    <phoneticPr fontId="20" type="noConversion"/>
  </si>
  <si>
    <t>郭云云</t>
    <phoneticPr fontId="20" type="noConversion"/>
  </si>
  <si>
    <t>2020民1413</t>
    <phoneticPr fontId="20" type="noConversion"/>
  </si>
  <si>
    <t>苏伊士水务技术（上海）有限公司</t>
    <phoneticPr fontId="20" type="noConversion"/>
  </si>
  <si>
    <t>德宝路股份有限公司</t>
    <phoneticPr fontId="20" type="noConversion"/>
  </si>
  <si>
    <t>李广民</t>
    <phoneticPr fontId="20" type="noConversion"/>
  </si>
  <si>
    <t>2020民782</t>
    <phoneticPr fontId="20" type="noConversion"/>
  </si>
  <si>
    <t>租赁合同</t>
    <phoneticPr fontId="20" type="noConversion"/>
  </si>
  <si>
    <t>李亭</t>
    <phoneticPr fontId="20" type="noConversion"/>
  </si>
  <si>
    <t>刘勇</t>
    <phoneticPr fontId="20" type="noConversion"/>
  </si>
  <si>
    <t>孙彦文</t>
    <phoneticPr fontId="20" type="noConversion"/>
  </si>
  <si>
    <t>2020民1654</t>
    <phoneticPr fontId="20" type="noConversion"/>
  </si>
  <si>
    <t>侵权纠纷</t>
    <phoneticPr fontId="20" type="noConversion"/>
  </si>
  <si>
    <t>赵春芳等</t>
    <phoneticPr fontId="20" type="noConversion"/>
  </si>
  <si>
    <t>张秀花</t>
    <phoneticPr fontId="20" type="noConversion"/>
  </si>
  <si>
    <t>张智勇</t>
    <phoneticPr fontId="20" type="noConversion"/>
  </si>
  <si>
    <t>2020民1444</t>
    <phoneticPr fontId="20" type="noConversion"/>
  </si>
  <si>
    <t>不当得利</t>
    <phoneticPr fontId="20" type="noConversion"/>
  </si>
  <si>
    <t>李玉英</t>
    <phoneticPr fontId="20" type="noConversion"/>
  </si>
  <si>
    <t>刘小云</t>
    <phoneticPr fontId="20" type="noConversion"/>
  </si>
  <si>
    <t>2020民2422</t>
    <phoneticPr fontId="20" type="noConversion"/>
  </si>
  <si>
    <t>健康权纠纷</t>
    <phoneticPr fontId="20" type="noConversion"/>
  </si>
  <si>
    <t>姜洪伍</t>
    <phoneticPr fontId="20" type="noConversion"/>
  </si>
  <si>
    <t>刘风光</t>
    <phoneticPr fontId="20" type="noConversion"/>
  </si>
  <si>
    <t>2020民1160</t>
    <phoneticPr fontId="20" type="noConversion"/>
  </si>
  <si>
    <t>劳务合同</t>
    <phoneticPr fontId="20" type="noConversion"/>
  </si>
  <si>
    <t>商河玉杨置业有限公司</t>
    <phoneticPr fontId="20" type="noConversion"/>
  </si>
  <si>
    <t>杨玉友等</t>
    <phoneticPr fontId="20" type="noConversion"/>
  </si>
  <si>
    <t>张涛</t>
    <phoneticPr fontId="20" type="noConversion"/>
  </si>
  <si>
    <t>2020行初15号</t>
    <phoneticPr fontId="20" type="noConversion"/>
  </si>
  <si>
    <t>工伤行政确认</t>
    <phoneticPr fontId="20" type="noConversion"/>
  </si>
  <si>
    <t>临邑泓顺汽车运输有限公司</t>
    <phoneticPr fontId="20" type="noConversion"/>
  </si>
  <si>
    <t>临邑县人力资源和社会保障局等</t>
    <phoneticPr fontId="20" type="noConversion"/>
  </si>
  <si>
    <t>2020民1646</t>
    <phoneticPr fontId="20" type="noConversion"/>
  </si>
  <si>
    <t>翟文武</t>
    <phoneticPr fontId="20" type="noConversion"/>
  </si>
  <si>
    <t>永诚财产保险股份有限公司德州中心支公司</t>
    <phoneticPr fontId="20" type="noConversion"/>
  </si>
  <si>
    <t>2020民1826</t>
    <phoneticPr fontId="20" type="noConversion"/>
  </si>
  <si>
    <t>建设工程施工合同</t>
    <phoneticPr fontId="20" type="noConversion"/>
  </si>
  <si>
    <t>曹殿龙</t>
    <phoneticPr fontId="20" type="noConversion"/>
  </si>
  <si>
    <t>山东荷建建筑集团有限公司</t>
    <phoneticPr fontId="20" type="noConversion"/>
  </si>
  <si>
    <t>李广明</t>
    <phoneticPr fontId="20" type="noConversion"/>
  </si>
  <si>
    <t>2020民1914</t>
    <phoneticPr fontId="20" type="noConversion"/>
  </si>
  <si>
    <t>保险合同</t>
    <phoneticPr fontId="20" type="noConversion"/>
  </si>
  <si>
    <t>杨俊</t>
    <phoneticPr fontId="20" type="noConversion"/>
  </si>
  <si>
    <t>中国人寿保险股份有限公司临邑支公司</t>
    <phoneticPr fontId="20" type="noConversion"/>
  </si>
  <si>
    <t>2020民1888</t>
    <phoneticPr fontId="20" type="noConversion"/>
  </si>
  <si>
    <t>离婚</t>
    <phoneticPr fontId="20" type="noConversion"/>
  </si>
  <si>
    <t>白焕平</t>
    <phoneticPr fontId="20" type="noConversion"/>
  </si>
  <si>
    <t>高光东</t>
    <phoneticPr fontId="20" type="noConversion"/>
  </si>
  <si>
    <t>姜莎莎</t>
    <phoneticPr fontId="20" type="noConversion"/>
  </si>
  <si>
    <t>2020民332</t>
    <phoneticPr fontId="20" type="noConversion"/>
  </si>
  <si>
    <t>王吉勇</t>
    <phoneticPr fontId="20" type="noConversion"/>
  </si>
  <si>
    <t>代呈文</t>
    <phoneticPr fontId="20" type="noConversion"/>
  </si>
  <si>
    <t>2020民1931</t>
    <phoneticPr fontId="20" type="noConversion"/>
  </si>
  <si>
    <t>离婚后财产纠纷</t>
    <phoneticPr fontId="20" type="noConversion"/>
  </si>
  <si>
    <t>李纬</t>
    <phoneticPr fontId="20" type="noConversion"/>
  </si>
  <si>
    <t>石能刚</t>
    <phoneticPr fontId="20" type="noConversion"/>
  </si>
  <si>
    <t>2020民2541</t>
    <phoneticPr fontId="20" type="noConversion"/>
  </si>
  <si>
    <t>民间借贷</t>
    <phoneticPr fontId="20" type="noConversion"/>
  </si>
  <si>
    <t>赵红红</t>
    <phoneticPr fontId="20" type="noConversion"/>
  </si>
  <si>
    <t>董龙</t>
    <phoneticPr fontId="20" type="noConversion"/>
  </si>
  <si>
    <t>2020民1333</t>
    <phoneticPr fontId="20" type="noConversion"/>
  </si>
  <si>
    <t>中国人民财产保险股份有限公司德州市分公司</t>
    <phoneticPr fontId="20" type="noConversion"/>
  </si>
  <si>
    <t>高唐县祥顺物流有限公司</t>
    <phoneticPr fontId="20" type="noConversion"/>
  </si>
  <si>
    <t>2020行初20号</t>
    <phoneticPr fontId="20" type="noConversion"/>
  </si>
  <si>
    <t>强制拆除行为</t>
    <phoneticPr fontId="20" type="noConversion"/>
  </si>
  <si>
    <t>李守平</t>
    <phoneticPr fontId="20" type="noConversion"/>
  </si>
  <si>
    <t>临邑县兴隆镇人民政府</t>
    <phoneticPr fontId="20" type="noConversion"/>
  </si>
  <si>
    <t>2020民852</t>
    <phoneticPr fontId="20" type="noConversion"/>
  </si>
  <si>
    <t>德州竣琪钻井工程有限公司</t>
    <phoneticPr fontId="20" type="noConversion"/>
  </si>
  <si>
    <t>德州燕鲁智汇房地产开发有限公司</t>
    <phoneticPr fontId="20" type="noConversion"/>
  </si>
  <si>
    <t>2020民602</t>
    <phoneticPr fontId="20" type="noConversion"/>
  </si>
  <si>
    <t>提供劳务者受害责任</t>
    <phoneticPr fontId="20" type="noConversion"/>
  </si>
  <si>
    <t>许保有</t>
    <phoneticPr fontId="20" type="noConversion"/>
  </si>
  <si>
    <t>杨世清</t>
    <phoneticPr fontId="20" type="noConversion"/>
  </si>
  <si>
    <t>李成军</t>
    <phoneticPr fontId="20" type="noConversion"/>
  </si>
  <si>
    <t>2020民1431</t>
    <phoneticPr fontId="20" type="noConversion"/>
  </si>
  <si>
    <t>李正泉</t>
    <phoneticPr fontId="20" type="noConversion"/>
  </si>
  <si>
    <t>马燕</t>
    <phoneticPr fontId="20" type="noConversion"/>
  </si>
  <si>
    <t>2020民1594</t>
    <phoneticPr fontId="20" type="noConversion"/>
  </si>
  <si>
    <t>临邑县德平镇中心小学</t>
    <phoneticPr fontId="20" type="noConversion"/>
  </si>
  <si>
    <t>张希庆</t>
    <phoneticPr fontId="20" type="noConversion"/>
  </si>
  <si>
    <t>2020民2207</t>
    <phoneticPr fontId="20" type="noConversion"/>
  </si>
  <si>
    <t>王建鹏</t>
    <phoneticPr fontId="20" type="noConversion"/>
  </si>
  <si>
    <t>韩双双</t>
    <phoneticPr fontId="20" type="noConversion"/>
  </si>
  <si>
    <t>2020民2121</t>
    <phoneticPr fontId="20" type="noConversion"/>
  </si>
  <si>
    <t>追索劳动报酬</t>
    <phoneticPr fontId="20" type="noConversion"/>
  </si>
  <si>
    <t>邢照忠</t>
    <phoneticPr fontId="20" type="noConversion"/>
  </si>
  <si>
    <t>王书军等</t>
    <phoneticPr fontId="20" type="noConversion"/>
  </si>
  <si>
    <t>2020民1700</t>
    <phoneticPr fontId="20" type="noConversion"/>
  </si>
  <si>
    <t>刘振虎等</t>
    <phoneticPr fontId="20" type="noConversion"/>
  </si>
  <si>
    <t>赵丙奇</t>
    <phoneticPr fontId="20" type="noConversion"/>
  </si>
  <si>
    <t>2020行初26号</t>
    <phoneticPr fontId="20" type="noConversion"/>
  </si>
  <si>
    <t>山东德康化工有限公司</t>
    <phoneticPr fontId="20" type="noConversion"/>
  </si>
  <si>
    <t>2020民1357</t>
    <phoneticPr fontId="20" type="noConversion"/>
  </si>
  <si>
    <t>借款合同</t>
    <phoneticPr fontId="20" type="noConversion"/>
  </si>
  <si>
    <t>山东宁津农村商业银行股份有限公司</t>
    <phoneticPr fontId="20" type="noConversion"/>
  </si>
  <si>
    <t>宁津县顺丰科技开发有限公司等</t>
    <phoneticPr fontId="20" type="noConversion"/>
  </si>
  <si>
    <t>张文义</t>
    <phoneticPr fontId="20" type="noConversion"/>
  </si>
  <si>
    <t>2020民1610</t>
    <phoneticPr fontId="20" type="noConversion"/>
  </si>
  <si>
    <t>卞伟</t>
    <phoneticPr fontId="20" type="noConversion"/>
  </si>
  <si>
    <t>项波</t>
    <phoneticPr fontId="20" type="noConversion"/>
  </si>
  <si>
    <t>2020民1067</t>
    <phoneticPr fontId="20" type="noConversion"/>
  </si>
  <si>
    <t>徐静</t>
    <phoneticPr fontId="20" type="noConversion"/>
  </si>
  <si>
    <t>临邑聚享畜禽养殖有限公司</t>
    <phoneticPr fontId="20" type="noConversion"/>
  </si>
  <si>
    <t>2020民1482</t>
    <phoneticPr fontId="20" type="noConversion"/>
  </si>
  <si>
    <t>山东富诚工程施工有限公司</t>
    <phoneticPr fontId="20" type="noConversion"/>
  </si>
  <si>
    <t>临邑县土地综合整治挖潜中心等</t>
    <phoneticPr fontId="20" type="noConversion"/>
  </si>
  <si>
    <t>2020民2047</t>
    <phoneticPr fontId="20" type="noConversion"/>
  </si>
  <si>
    <t>孟庆传等</t>
    <phoneticPr fontId="20" type="noConversion"/>
  </si>
  <si>
    <t>季文涛等</t>
    <phoneticPr fontId="20" type="noConversion"/>
  </si>
  <si>
    <t>2020民2136</t>
    <phoneticPr fontId="20" type="noConversion"/>
  </si>
  <si>
    <t>吕志强</t>
    <phoneticPr fontId="20" type="noConversion"/>
  </si>
  <si>
    <t>庄兴海</t>
    <phoneticPr fontId="20" type="noConversion"/>
  </si>
  <si>
    <t>高淑英</t>
    <phoneticPr fontId="20" type="noConversion"/>
  </si>
  <si>
    <t>原告</t>
    <phoneticPr fontId="2" type="noConversion"/>
  </si>
  <si>
    <t>被告</t>
    <phoneticPr fontId="2" type="noConversion"/>
  </si>
  <si>
    <t>案号</t>
    <phoneticPr fontId="2" type="noConversion"/>
  </si>
  <si>
    <t>案由</t>
    <phoneticPr fontId="2" type="noConversion"/>
  </si>
  <si>
    <t>承办人</t>
    <phoneticPr fontId="2" type="noConversion"/>
  </si>
  <si>
    <t>备注</t>
    <phoneticPr fontId="2" type="noConversion"/>
  </si>
  <si>
    <t>张法平等</t>
    <phoneticPr fontId="2" type="noConversion"/>
  </si>
  <si>
    <t>山东大圣房地产开发有限公司</t>
    <phoneticPr fontId="2" type="noConversion"/>
  </si>
  <si>
    <t>2020民1395</t>
    <phoneticPr fontId="2" type="noConversion"/>
  </si>
  <si>
    <t>商品房预售合同</t>
    <phoneticPr fontId="2" type="noConversion"/>
  </si>
  <si>
    <t>赵德章</t>
    <phoneticPr fontId="2" type="noConversion"/>
  </si>
  <si>
    <t>改判</t>
    <phoneticPr fontId="2" type="noConversion"/>
  </si>
  <si>
    <t>2020年8月份重审改判数</t>
    <phoneticPr fontId="2" type="noConversion"/>
  </si>
  <si>
    <t>制表单位：审管办</t>
    <phoneticPr fontId="3" type="noConversion"/>
  </si>
  <si>
    <t>审判团队</t>
    <phoneticPr fontId="2" type="noConversion"/>
  </si>
  <si>
    <t>旧存</t>
    <phoneticPr fontId="2" type="noConversion"/>
  </si>
  <si>
    <t>调撤数</t>
    <phoneticPr fontId="3" type="noConversion"/>
  </si>
  <si>
    <t>调撤率</t>
    <phoneticPr fontId="3" type="noConversion"/>
  </si>
  <si>
    <t>正常审限内结案数</t>
    <phoneticPr fontId="2" type="noConversion"/>
  </si>
  <si>
    <t>正常审限内结案率</t>
    <phoneticPr fontId="3" type="noConversion"/>
  </si>
  <si>
    <t>改判数</t>
    <phoneticPr fontId="3" type="noConversion"/>
  </si>
  <si>
    <t>改判率</t>
    <phoneticPr fontId="3" type="noConversion"/>
  </si>
  <si>
    <t>发回重审数</t>
    <phoneticPr fontId="3" type="noConversion"/>
  </si>
  <si>
    <t>发回重审率</t>
    <phoneticPr fontId="3" type="noConversion"/>
  </si>
  <si>
    <t>上诉率</t>
    <phoneticPr fontId="3" type="noConversion"/>
  </si>
  <si>
    <t>结案率</t>
    <phoneticPr fontId="2" type="noConversion"/>
  </si>
  <si>
    <t>平均审判周期（天）</t>
    <phoneticPr fontId="2" type="noConversion"/>
  </si>
  <si>
    <t>裁判文书上网率</t>
    <phoneticPr fontId="2" type="noConversion"/>
  </si>
  <si>
    <t>法  官</t>
    <phoneticPr fontId="2" type="noConversion"/>
  </si>
  <si>
    <t>助  理</t>
    <phoneticPr fontId="2" type="noConversion"/>
  </si>
  <si>
    <t>邱新华</t>
    <phoneticPr fontId="8" type="noConversion"/>
  </si>
  <si>
    <t>马衍新</t>
    <phoneticPr fontId="8" type="noConversion"/>
  </si>
  <si>
    <t>张同合</t>
    <phoneticPr fontId="8" type="noConversion"/>
  </si>
  <si>
    <t>蔡长河</t>
    <phoneticPr fontId="8" type="noConversion"/>
  </si>
  <si>
    <t>李广民</t>
    <phoneticPr fontId="8" type="noConversion"/>
  </si>
  <si>
    <t>何    波</t>
    <phoneticPr fontId="8" type="noConversion"/>
  </si>
  <si>
    <t>赵德章</t>
    <phoneticPr fontId="8" type="noConversion"/>
  </si>
  <si>
    <t>李金秋</t>
    <phoneticPr fontId="8" type="noConversion"/>
  </si>
  <si>
    <t>赵丙奇</t>
    <phoneticPr fontId="8" type="noConversion"/>
  </si>
  <si>
    <t>张培松</t>
    <phoneticPr fontId="8" type="noConversion"/>
  </si>
  <si>
    <t>孙彦文</t>
    <phoneticPr fontId="8" type="noConversion"/>
  </si>
  <si>
    <t>仇梦杰</t>
    <phoneticPr fontId="8" type="noConversion"/>
  </si>
  <si>
    <t>付东兴</t>
    <phoneticPr fontId="8" type="noConversion"/>
  </si>
  <si>
    <t>聂志军</t>
    <phoneticPr fontId="8" type="noConversion"/>
  </si>
  <si>
    <t>张文义</t>
    <phoneticPr fontId="8" type="noConversion"/>
  </si>
  <si>
    <t>徐晓蒙</t>
    <phoneticPr fontId="2" type="noConversion"/>
  </si>
  <si>
    <t>李海亭</t>
    <phoneticPr fontId="8" type="noConversion"/>
  </si>
  <si>
    <t>张智勇</t>
    <phoneticPr fontId="8" type="noConversion"/>
  </si>
  <si>
    <t>杨景鑫</t>
    <phoneticPr fontId="8" type="noConversion"/>
  </si>
  <si>
    <t>李成军</t>
    <phoneticPr fontId="8" type="noConversion"/>
  </si>
  <si>
    <t>李义录</t>
    <phoneticPr fontId="2" type="noConversion"/>
  </si>
  <si>
    <t>郝玉萍</t>
    <phoneticPr fontId="8" type="noConversion"/>
  </si>
  <si>
    <t>许云霞</t>
    <phoneticPr fontId="8" type="noConversion"/>
  </si>
  <si>
    <t>任    睿</t>
    <phoneticPr fontId="8" type="noConversion"/>
  </si>
  <si>
    <t>袁荔枝</t>
    <phoneticPr fontId="8" type="noConversion"/>
  </si>
  <si>
    <t>刘光颖</t>
    <phoneticPr fontId="8" type="noConversion"/>
  </si>
  <si>
    <t>黄月</t>
    <phoneticPr fontId="2" type="noConversion"/>
  </si>
  <si>
    <t>王富元</t>
    <phoneticPr fontId="8" type="noConversion"/>
  </si>
  <si>
    <t>于晓燕</t>
    <phoneticPr fontId="2" type="noConversion"/>
  </si>
  <si>
    <t>高淑英</t>
    <phoneticPr fontId="8" type="noConversion"/>
  </si>
  <si>
    <t>张    楠</t>
    <phoneticPr fontId="8" type="noConversion"/>
  </si>
  <si>
    <t>李仲</t>
    <phoneticPr fontId="2" type="noConversion"/>
  </si>
  <si>
    <t>王翠君</t>
    <phoneticPr fontId="8" type="noConversion"/>
  </si>
  <si>
    <t>王霜</t>
    <phoneticPr fontId="2" type="noConversion"/>
  </si>
  <si>
    <t>王    燕</t>
    <phoneticPr fontId="8" type="noConversion"/>
  </si>
  <si>
    <t>刘娜娜</t>
    <phoneticPr fontId="2" type="noConversion"/>
  </si>
  <si>
    <t>行审</t>
    <phoneticPr fontId="2" type="noConversion"/>
  </si>
  <si>
    <t>/</t>
    <phoneticPr fontId="2" type="noConversion"/>
  </si>
  <si>
    <t>行初</t>
    <phoneticPr fontId="2" type="noConversion"/>
  </si>
  <si>
    <t>民 事</t>
    <phoneticPr fontId="8" type="noConversion"/>
  </si>
  <si>
    <t>王    敏</t>
    <phoneticPr fontId="8" type="noConversion"/>
  </si>
  <si>
    <t>高德超</t>
    <phoneticPr fontId="8" type="noConversion"/>
  </si>
  <si>
    <t>高太亮</t>
    <phoneticPr fontId="2" type="noConversion"/>
  </si>
  <si>
    <t>盖立宁</t>
    <phoneticPr fontId="8" type="noConversion"/>
  </si>
  <si>
    <t>王玉苹</t>
    <phoneticPr fontId="2" type="noConversion"/>
  </si>
  <si>
    <t>田    燕</t>
    <phoneticPr fontId="8" type="noConversion"/>
  </si>
  <si>
    <t>陈艺</t>
    <phoneticPr fontId="2" type="noConversion"/>
  </si>
  <si>
    <t>孟宇珩</t>
    <phoneticPr fontId="8" type="noConversion"/>
  </si>
  <si>
    <t>王海燕</t>
    <phoneticPr fontId="8" type="noConversion"/>
  </si>
  <si>
    <t>周翠翠</t>
    <phoneticPr fontId="8" type="noConversion"/>
  </si>
  <si>
    <t>郭云云</t>
    <phoneticPr fontId="8" type="noConversion"/>
  </si>
  <si>
    <t>姜莎莎</t>
    <phoneticPr fontId="2" type="noConversion"/>
  </si>
  <si>
    <r>
      <t xml:space="preserve">总 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1"/>
        <color theme="1"/>
        <rFont val="宋体"/>
        <family val="2"/>
        <charset val="134"/>
        <scheme val="minor"/>
      </rPr>
      <t>计</t>
    </r>
    <phoneticPr fontId="2" type="noConversion"/>
  </si>
  <si>
    <t>注：上诉、改判、重审数据由立案庭提供；裁判文书上网实传数据来源于中国裁判文书网；无特别说明项数据主要来源于一体化工作平台质效管理板块。</t>
    <phoneticPr fontId="2" type="noConversion"/>
  </si>
  <si>
    <t>表1:                        2020年1-8月审判质效情况统计表</t>
    <phoneticPr fontId="3" type="noConversion"/>
  </si>
  <si>
    <t>制表时间：2020年 9 月 3 日</t>
    <phoneticPr fontId="2" type="noConversion"/>
  </si>
  <si>
    <t>统计区间：2020.01.01—2020.8.31</t>
    <phoneticPr fontId="2" type="noConversion"/>
  </si>
  <si>
    <t>张    涛</t>
    <phoneticPr fontId="2" type="noConversion"/>
  </si>
  <si>
    <t>裁判文书上网
（1-8）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</si>
</sst>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华文仿宋"/>
      <family val="3"/>
      <charset val="134"/>
    </font>
    <font>
      <sz val="12"/>
      <color theme="1"/>
      <name val="华文仿宋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20"/>
      <name val="宋体"/>
      <family val="3"/>
      <charset val="134"/>
    </font>
    <font>
      <sz val="11"/>
      <color rgb="FF006100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华文仿宋"/>
      <family val="3"/>
      <charset val="134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12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3" fillId="3" borderId="1" xfId="1" applyBorder="1" applyAlignment="1">
      <alignment horizontal="center" vertical="center"/>
    </xf>
    <xf numFmtId="10" fontId="13" fillId="3" borderId="1" xfId="1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13" fillId="5" borderId="1" xfId="1" applyNumberFormat="1" applyFill="1" applyBorder="1" applyAlignment="1">
      <alignment horizontal="center" vertical="center" wrapText="1"/>
    </xf>
    <xf numFmtId="0" fontId="13" fillId="5" borderId="1" xfId="1" applyFill="1" applyBorder="1" applyAlignment="1">
      <alignment horizontal="center" vertical="center"/>
    </xf>
    <xf numFmtId="10" fontId="1" fillId="6" borderId="1" xfId="2" applyNumberFormat="1" applyFill="1" applyBorder="1" applyAlignment="1">
      <alignment horizontal="center" vertical="center" wrapText="1"/>
    </xf>
    <xf numFmtId="10" fontId="1" fillId="7" borderId="1" xfId="2" applyNumberFormat="1" applyFill="1" applyBorder="1" applyAlignment="1">
      <alignment horizontal="center" vertical="center" wrapText="1"/>
    </xf>
    <xf numFmtId="10" fontId="1" fillId="9" borderId="1" xfId="2" applyNumberFormat="1" applyFill="1" applyBorder="1" applyAlignment="1">
      <alignment horizontal="center" vertical="center" wrapText="1"/>
    </xf>
    <xf numFmtId="10" fontId="0" fillId="7" borderId="1" xfId="2" applyNumberFormat="1" applyFont="1" applyFill="1" applyBorder="1" applyAlignment="1">
      <alignment horizontal="center" vertical="center" wrapText="1"/>
    </xf>
    <xf numFmtId="0" fontId="1" fillId="9" borderId="1" xfId="2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10" fontId="16" fillId="8" borderId="1" xfId="2" applyNumberFormat="1" applyFont="1" applyFill="1" applyBorder="1" applyAlignment="1">
      <alignment horizontal="center" vertical="center" wrapText="1"/>
    </xf>
    <xf numFmtId="10" fontId="16" fillId="8" borderId="1" xfId="1" applyNumberFormat="1" applyFont="1" applyFill="1" applyBorder="1" applyAlignment="1">
      <alignment horizontal="center" vertical="center" wrapText="1"/>
    </xf>
    <xf numFmtId="10" fontId="16" fillId="8" borderId="1" xfId="1" applyNumberFormat="1" applyFont="1" applyFill="1" applyBorder="1" applyAlignment="1">
      <alignment horizontal="center" vertical="center"/>
    </xf>
    <xf numFmtId="10" fontId="16" fillId="8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0" fontId="0" fillId="11" borderId="1" xfId="0" applyNumberFormat="1" applyFill="1" applyBorder="1" applyAlignment="1">
      <alignment horizontal="center" vertical="center"/>
    </xf>
    <xf numFmtId="176" fontId="0" fillId="10" borderId="1" xfId="0" applyNumberFormat="1" applyFill="1" applyBorder="1" applyAlignment="1">
      <alignment horizontal="center" vertical="center"/>
    </xf>
    <xf numFmtId="10" fontId="13" fillId="3" borderId="1" xfId="1" applyNumberForma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/>
    </xf>
    <xf numFmtId="0" fontId="14" fillId="0" borderId="0" xfId="3" applyAlignment="1">
      <alignment horizontal="center" vertical="center"/>
    </xf>
    <xf numFmtId="0" fontId="1" fillId="12" borderId="1" xfId="4" applyBorder="1" applyAlignment="1">
      <alignment horizontal="center" vertical="center"/>
    </xf>
    <xf numFmtId="10" fontId="1" fillId="12" borderId="1" xfId="4" applyNumberFormat="1" applyBorder="1" applyAlignment="1">
      <alignment horizontal="center" vertical="center" wrapText="1"/>
    </xf>
    <xf numFmtId="10" fontId="1" fillId="12" borderId="1" xfId="4" applyNumberForma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1" fillId="12" borderId="1" xfId="4" applyNumberForma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12" borderId="3" xfId="4" applyFont="1" applyBorder="1" applyAlignment="1">
      <alignment horizontal="center" vertical="center" wrapText="1"/>
    </xf>
    <xf numFmtId="0" fontId="1" fillId="12" borderId="9" xfId="4" applyBorder="1" applyAlignment="1">
      <alignment horizontal="center" vertical="center" wrapText="1"/>
    </xf>
    <xf numFmtId="0" fontId="1" fillId="12" borderId="4" xfId="4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0" fontId="0" fillId="11" borderId="6" xfId="0" applyNumberFormat="1" applyFill="1" applyBorder="1" applyAlignment="1">
      <alignment horizontal="center" vertical="center"/>
    </xf>
    <xf numFmtId="10" fontId="0" fillId="11" borderId="8" xfId="0" applyNumberFormat="1" applyFill="1" applyBorder="1" applyAlignment="1">
      <alignment horizontal="center" vertical="center"/>
    </xf>
    <xf numFmtId="10" fontId="0" fillId="11" borderId="7" xfId="0" applyNumberFormat="1" applyFill="1" applyBorder="1" applyAlignment="1">
      <alignment horizontal="center" vertical="center"/>
    </xf>
    <xf numFmtId="10" fontId="1" fillId="7" borderId="6" xfId="2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5" fillId="8" borderId="3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</cellXfs>
  <cellStyles count="5">
    <cellStyle name="20% - 强调文字颜色 3" xfId="4" builtinId="38"/>
    <cellStyle name="20% - 强调文字颜色 4" xfId="2" builtinId="42"/>
    <cellStyle name="常规" xfId="0" builtinId="0"/>
    <cellStyle name="常规 2" xfId="3"/>
    <cellStyle name="好" xfId="1" builtinId="26"/>
  </cellStyles>
  <dxfs count="0"/>
  <tableStyles count="0" defaultTableStyle="TableStyleMedium2" defaultPivotStyle="PivotStyleLight16"/>
  <colors>
    <mruColors>
      <color rgb="FFCCFFFF"/>
      <color rgb="FFFFCCCC"/>
      <color rgb="FF99FFCC"/>
      <color rgb="FFFFFFCC"/>
      <color rgb="FFFFFF99"/>
      <color rgb="FFC7EBFD"/>
      <color rgb="FFFEC6F3"/>
      <color rgb="FFFFCCFF"/>
      <color rgb="FFFF99FF"/>
      <color rgb="FFFBF8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topLeftCell="E1" zoomScaleNormal="100" zoomScaleSheetLayoutView="85" workbookViewId="0">
      <pane ySplit="4" topLeftCell="A5" activePane="bottomLeft" state="frozen"/>
      <selection pane="bottomLeft" activeCell="U3" sqref="U3:U4"/>
    </sheetView>
  </sheetViews>
  <sheetFormatPr defaultRowHeight="13.5"/>
  <cols>
    <col min="1" max="1" width="10.625" customWidth="1"/>
    <col min="2" max="2" width="6.875" customWidth="1"/>
    <col min="3" max="3" width="8.625" customWidth="1"/>
    <col min="4" max="6" width="6.25" customWidth="1"/>
    <col min="7" max="7" width="7.75" customWidth="1"/>
    <col min="8" max="8" width="7.875" customWidth="1"/>
    <col min="9" max="9" width="8.125" customWidth="1"/>
    <col min="11" max="11" width="9.5" bestFit="1" customWidth="1"/>
    <col min="12" max="12" width="7.875" customWidth="1"/>
    <col min="13" max="13" width="9.875" customWidth="1"/>
    <col min="16" max="16" width="7.875" customWidth="1"/>
    <col min="17" max="17" width="8.25" customWidth="1"/>
    <col min="18" max="18" width="9.5" bestFit="1" customWidth="1"/>
    <col min="19" max="19" width="11.625" customWidth="1"/>
    <col min="20" max="20" width="11.5" customWidth="1"/>
  </cols>
  <sheetData>
    <row r="1" spans="1:22" ht="33.75" customHeight="1">
      <c r="A1" s="81" t="s">
        <v>330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2" s="4" customFormat="1" ht="21.75" customHeight="1">
      <c r="A2" s="8" t="s">
        <v>259</v>
      </c>
      <c r="B2" s="8"/>
      <c r="C2" s="8"/>
      <c r="D2" s="8"/>
      <c r="E2" s="8"/>
      <c r="F2" s="8"/>
      <c r="G2" s="8"/>
      <c r="H2" s="8"/>
      <c r="I2" s="8" t="s">
        <v>331</v>
      </c>
      <c r="J2" s="8"/>
      <c r="K2" s="8"/>
      <c r="M2" s="8"/>
      <c r="N2" s="8"/>
      <c r="O2" s="8"/>
      <c r="P2" s="8" t="s">
        <v>332</v>
      </c>
      <c r="Q2" s="8"/>
      <c r="S2" s="8"/>
      <c r="T2" s="8"/>
      <c r="U2" s="8"/>
      <c r="V2" s="8"/>
    </row>
    <row r="3" spans="1:22" s="2" customFormat="1" ht="24.75" customHeight="1">
      <c r="A3" s="76" t="s">
        <v>260</v>
      </c>
      <c r="B3" s="77"/>
      <c r="C3" s="78"/>
      <c r="D3" s="73" t="s">
        <v>0</v>
      </c>
      <c r="E3" s="73" t="s">
        <v>1</v>
      </c>
      <c r="F3" s="74" t="s">
        <v>261</v>
      </c>
      <c r="G3" s="73" t="s">
        <v>2</v>
      </c>
      <c r="H3" s="73" t="s">
        <v>262</v>
      </c>
      <c r="I3" s="73" t="s">
        <v>263</v>
      </c>
      <c r="J3" s="74" t="s">
        <v>264</v>
      </c>
      <c r="K3" s="73" t="s">
        <v>265</v>
      </c>
      <c r="L3" s="73" t="s">
        <v>266</v>
      </c>
      <c r="M3" s="73" t="s">
        <v>267</v>
      </c>
      <c r="N3" s="73" t="s">
        <v>268</v>
      </c>
      <c r="O3" s="73" t="s">
        <v>269</v>
      </c>
      <c r="P3" s="73" t="s">
        <v>3</v>
      </c>
      <c r="Q3" s="73" t="s">
        <v>270</v>
      </c>
      <c r="R3" s="73" t="s">
        <v>4</v>
      </c>
      <c r="S3" s="74" t="s">
        <v>271</v>
      </c>
      <c r="T3" s="74" t="s">
        <v>272</v>
      </c>
      <c r="U3" s="72" t="s">
        <v>334</v>
      </c>
      <c r="V3" s="72" t="s">
        <v>273</v>
      </c>
    </row>
    <row r="4" spans="1:22" s="2" customFormat="1" ht="24.75" customHeight="1">
      <c r="A4" s="11" t="s">
        <v>274</v>
      </c>
      <c r="B4" s="79" t="s">
        <v>275</v>
      </c>
      <c r="C4" s="80"/>
      <c r="D4" s="73"/>
      <c r="E4" s="73"/>
      <c r="F4" s="75"/>
      <c r="G4" s="73"/>
      <c r="H4" s="73"/>
      <c r="I4" s="73"/>
      <c r="J4" s="75"/>
      <c r="K4" s="73"/>
      <c r="L4" s="73"/>
      <c r="M4" s="73"/>
      <c r="N4" s="73"/>
      <c r="O4" s="73"/>
      <c r="P4" s="73"/>
      <c r="Q4" s="73"/>
      <c r="R4" s="73"/>
      <c r="S4" s="75"/>
      <c r="T4" s="75"/>
      <c r="U4" s="72"/>
      <c r="V4" s="72"/>
    </row>
    <row r="5" spans="1:22" s="2" customFormat="1" ht="30.75" customHeight="1">
      <c r="A5" s="5" t="s">
        <v>276</v>
      </c>
      <c r="B5" s="70" t="s">
        <v>277</v>
      </c>
      <c r="C5" s="71"/>
      <c r="D5" s="6">
        <v>29</v>
      </c>
      <c r="E5" s="19">
        <v>15</v>
      </c>
      <c r="F5" s="34">
        <v>1</v>
      </c>
      <c r="G5" s="7">
        <v>8</v>
      </c>
      <c r="H5" s="1">
        <v>7</v>
      </c>
      <c r="I5" s="16">
        <f t="shared" ref="I5:I34" si="0">H5/E5</f>
        <v>0.46666666666666667</v>
      </c>
      <c r="J5" s="7">
        <v>14</v>
      </c>
      <c r="K5" s="12">
        <f>J5/E5</f>
        <v>0.93333333333333335</v>
      </c>
      <c r="L5" s="7"/>
      <c r="M5" s="10">
        <v>0</v>
      </c>
      <c r="O5" s="10">
        <v>0</v>
      </c>
      <c r="P5" s="7">
        <v>1</v>
      </c>
      <c r="Q5" s="10">
        <f>P5/E5</f>
        <v>6.6666666666666666E-2</v>
      </c>
      <c r="R5" s="14">
        <f>(E5-P5)/E5</f>
        <v>0.93333333333333335</v>
      </c>
      <c r="S5" s="15">
        <f>E5/(D5+F5)</f>
        <v>0.5</v>
      </c>
      <c r="T5" s="46">
        <v>52.47</v>
      </c>
      <c r="U5" s="40">
        <v>17</v>
      </c>
      <c r="V5" s="27">
        <f>U5/E5</f>
        <v>1.1333333333333333</v>
      </c>
    </row>
    <row r="6" spans="1:22" ht="30.75" customHeight="1">
      <c r="A6" s="5" t="s">
        <v>278</v>
      </c>
      <c r="B6" s="70" t="s">
        <v>279</v>
      </c>
      <c r="C6" s="71"/>
      <c r="D6" s="3">
        <v>47</v>
      </c>
      <c r="E6" s="20">
        <v>41</v>
      </c>
      <c r="F6" s="32">
        <v>3</v>
      </c>
      <c r="G6" s="3">
        <v>18</v>
      </c>
      <c r="H6" s="3">
        <v>21</v>
      </c>
      <c r="I6" s="16">
        <f t="shared" si="0"/>
        <v>0.51219512195121952</v>
      </c>
      <c r="J6" s="3">
        <v>41</v>
      </c>
      <c r="K6" s="12">
        <f t="shared" ref="K6:K34" si="1">J6/E6</f>
        <v>1</v>
      </c>
      <c r="L6" s="3">
        <v>2</v>
      </c>
      <c r="M6" s="10">
        <f t="shared" ref="M6:M22" si="2">L6/G6</f>
        <v>0.1111111111111111</v>
      </c>
      <c r="N6" s="3"/>
      <c r="O6" s="29">
        <f t="shared" ref="O6:O22" si="3">N6/G6</f>
        <v>0</v>
      </c>
      <c r="P6" s="3">
        <v>3</v>
      </c>
      <c r="Q6" s="10">
        <f t="shared" ref="Q6:Q34" si="4">P6/E6</f>
        <v>7.3170731707317069E-2</v>
      </c>
      <c r="R6" s="14">
        <f t="shared" ref="R6:R34" si="5">(E6-P6)/E6</f>
        <v>0.92682926829268297</v>
      </c>
      <c r="S6" s="15">
        <f>E6/(D6+F6)</f>
        <v>0.82</v>
      </c>
      <c r="T6" s="46">
        <v>71.87</v>
      </c>
      <c r="U6" s="40">
        <v>44</v>
      </c>
      <c r="V6" s="27">
        <f t="shared" ref="V6:V33" si="6">U6/E6</f>
        <v>1.0731707317073171</v>
      </c>
    </row>
    <row r="7" spans="1:22" ht="30.75" customHeight="1">
      <c r="A7" s="5" t="s">
        <v>280</v>
      </c>
      <c r="B7" s="70" t="s">
        <v>281</v>
      </c>
      <c r="C7" s="71"/>
      <c r="D7" s="3">
        <v>65</v>
      </c>
      <c r="E7" s="20">
        <v>49</v>
      </c>
      <c r="F7" s="32">
        <v>4</v>
      </c>
      <c r="G7" s="3">
        <v>16</v>
      </c>
      <c r="H7" s="3">
        <v>26</v>
      </c>
      <c r="I7" s="16">
        <f t="shared" si="0"/>
        <v>0.53061224489795922</v>
      </c>
      <c r="J7" s="3">
        <v>49</v>
      </c>
      <c r="K7" s="12">
        <f t="shared" si="1"/>
        <v>1</v>
      </c>
      <c r="L7" s="3">
        <v>2</v>
      </c>
      <c r="M7" s="10">
        <f t="shared" si="2"/>
        <v>0.125</v>
      </c>
      <c r="N7" s="3"/>
      <c r="O7" s="29">
        <v>0</v>
      </c>
      <c r="P7" s="3">
        <v>9</v>
      </c>
      <c r="Q7" s="10">
        <f t="shared" si="4"/>
        <v>0.18367346938775511</v>
      </c>
      <c r="R7" s="14">
        <f t="shared" si="5"/>
        <v>0.81632653061224492</v>
      </c>
      <c r="S7" s="15">
        <f t="shared" ref="S7:S34" si="7">E7/(D7+F7)</f>
        <v>0.71014492753623193</v>
      </c>
      <c r="T7" s="46">
        <v>59.71</v>
      </c>
      <c r="U7" s="40">
        <v>53</v>
      </c>
      <c r="V7" s="27">
        <f t="shared" si="6"/>
        <v>1.0816326530612246</v>
      </c>
    </row>
    <row r="8" spans="1:22" ht="30.75" customHeight="1">
      <c r="A8" s="5" t="s">
        <v>282</v>
      </c>
      <c r="B8" s="70" t="s">
        <v>283</v>
      </c>
      <c r="C8" s="71"/>
      <c r="D8" s="3">
        <v>63</v>
      </c>
      <c r="E8" s="20">
        <v>50</v>
      </c>
      <c r="F8" s="32">
        <v>2</v>
      </c>
      <c r="G8" s="3">
        <v>24</v>
      </c>
      <c r="H8" s="3">
        <v>21</v>
      </c>
      <c r="I8" s="16">
        <f t="shared" si="0"/>
        <v>0.42</v>
      </c>
      <c r="J8" s="3">
        <v>50</v>
      </c>
      <c r="K8" s="12">
        <f t="shared" si="1"/>
        <v>1</v>
      </c>
      <c r="L8" s="3">
        <v>1</v>
      </c>
      <c r="M8" s="10">
        <f t="shared" si="2"/>
        <v>4.1666666666666664E-2</v>
      </c>
      <c r="N8" s="3"/>
      <c r="O8" s="29">
        <v>0</v>
      </c>
      <c r="P8" s="3">
        <v>9</v>
      </c>
      <c r="Q8" s="10">
        <f t="shared" si="4"/>
        <v>0.18</v>
      </c>
      <c r="R8" s="14">
        <f t="shared" si="5"/>
        <v>0.82</v>
      </c>
      <c r="S8" s="15">
        <f t="shared" si="7"/>
        <v>0.76923076923076927</v>
      </c>
      <c r="T8" s="46">
        <v>55.2</v>
      </c>
      <c r="U8" s="40">
        <v>58</v>
      </c>
      <c r="V8" s="27">
        <f t="shared" si="6"/>
        <v>1.1599999999999999</v>
      </c>
    </row>
    <row r="9" spans="1:22" ht="30.75" customHeight="1">
      <c r="A9" s="5" t="s">
        <v>284</v>
      </c>
      <c r="B9" s="70" t="s">
        <v>285</v>
      </c>
      <c r="C9" s="71"/>
      <c r="D9" s="3">
        <v>58</v>
      </c>
      <c r="E9" s="20">
        <v>49</v>
      </c>
      <c r="F9" s="32">
        <v>3</v>
      </c>
      <c r="G9" s="3">
        <v>28</v>
      </c>
      <c r="H9" s="3">
        <v>17</v>
      </c>
      <c r="I9" s="16">
        <f t="shared" si="0"/>
        <v>0.34693877551020408</v>
      </c>
      <c r="J9" s="3">
        <v>41</v>
      </c>
      <c r="K9" s="12">
        <f t="shared" si="1"/>
        <v>0.83673469387755106</v>
      </c>
      <c r="L9" s="3"/>
      <c r="M9" s="10">
        <f t="shared" si="2"/>
        <v>0</v>
      </c>
      <c r="N9" s="3"/>
      <c r="O9" s="29">
        <f t="shared" si="3"/>
        <v>0</v>
      </c>
      <c r="P9" s="3">
        <v>6</v>
      </c>
      <c r="Q9" s="10">
        <f t="shared" si="4"/>
        <v>0.12244897959183673</v>
      </c>
      <c r="R9" s="14">
        <f t="shared" si="5"/>
        <v>0.87755102040816324</v>
      </c>
      <c r="S9" s="15">
        <f t="shared" si="7"/>
        <v>0.80327868852459017</v>
      </c>
      <c r="T9" s="46">
        <v>67.28</v>
      </c>
      <c r="U9" s="40">
        <v>46</v>
      </c>
      <c r="V9" s="27">
        <f t="shared" si="6"/>
        <v>0.93877551020408168</v>
      </c>
    </row>
    <row r="10" spans="1:22" ht="30.75" customHeight="1">
      <c r="A10" s="5" t="s">
        <v>286</v>
      </c>
      <c r="B10" s="70" t="s">
        <v>287</v>
      </c>
      <c r="C10" s="71"/>
      <c r="D10" s="3">
        <v>158</v>
      </c>
      <c r="E10" s="20">
        <v>143</v>
      </c>
      <c r="F10" s="32">
        <v>4</v>
      </c>
      <c r="G10" s="3">
        <v>20</v>
      </c>
      <c r="H10" s="3">
        <v>108</v>
      </c>
      <c r="I10" s="16">
        <f t="shared" si="0"/>
        <v>0.75524475524475521</v>
      </c>
      <c r="J10" s="3">
        <v>143</v>
      </c>
      <c r="K10" s="12">
        <f t="shared" si="1"/>
        <v>1</v>
      </c>
      <c r="L10" s="3">
        <v>1</v>
      </c>
      <c r="M10" s="10">
        <f t="shared" si="2"/>
        <v>0.05</v>
      </c>
      <c r="N10" s="3"/>
      <c r="O10" s="29">
        <v>0</v>
      </c>
      <c r="P10" s="3">
        <v>11</v>
      </c>
      <c r="Q10" s="10">
        <f t="shared" si="4"/>
        <v>7.6923076923076927E-2</v>
      </c>
      <c r="R10" s="14">
        <f t="shared" si="5"/>
        <v>0.92307692307692313</v>
      </c>
      <c r="S10" s="15">
        <f t="shared" si="7"/>
        <v>0.88271604938271608</v>
      </c>
      <c r="T10" s="46">
        <v>21.59</v>
      </c>
      <c r="U10" s="40">
        <v>152</v>
      </c>
      <c r="V10" s="27">
        <f t="shared" si="6"/>
        <v>1.0629370629370629</v>
      </c>
    </row>
    <row r="11" spans="1:22" ht="30.75" customHeight="1">
      <c r="A11" s="5" t="s">
        <v>288</v>
      </c>
      <c r="B11" s="70" t="s">
        <v>289</v>
      </c>
      <c r="C11" s="71"/>
      <c r="D11" s="3">
        <v>80</v>
      </c>
      <c r="E11" s="20">
        <v>61</v>
      </c>
      <c r="F11" s="35">
        <v>1</v>
      </c>
      <c r="G11" s="3">
        <v>19</v>
      </c>
      <c r="H11" s="3">
        <v>25</v>
      </c>
      <c r="I11" s="16">
        <f t="shared" si="0"/>
        <v>0.4098360655737705</v>
      </c>
      <c r="J11" s="20">
        <v>61</v>
      </c>
      <c r="K11" s="12">
        <f t="shared" si="1"/>
        <v>1</v>
      </c>
      <c r="L11" s="3"/>
      <c r="M11" s="10">
        <f t="shared" si="2"/>
        <v>0</v>
      </c>
      <c r="N11" s="3"/>
      <c r="O11" s="29">
        <v>0</v>
      </c>
      <c r="P11" s="3">
        <v>3</v>
      </c>
      <c r="Q11" s="10">
        <f t="shared" si="4"/>
        <v>4.9180327868852458E-2</v>
      </c>
      <c r="R11" s="14">
        <f t="shared" si="5"/>
        <v>0.95081967213114749</v>
      </c>
      <c r="S11" s="15">
        <f t="shared" si="7"/>
        <v>0.75308641975308643</v>
      </c>
      <c r="T11" s="46">
        <v>43.11</v>
      </c>
      <c r="U11" s="40">
        <v>71</v>
      </c>
      <c r="V11" s="27">
        <f t="shared" si="6"/>
        <v>1.1639344262295082</v>
      </c>
    </row>
    <row r="12" spans="1:22" ht="30.75" customHeight="1">
      <c r="A12" s="5" t="s">
        <v>290</v>
      </c>
      <c r="B12" s="70" t="s">
        <v>291</v>
      </c>
      <c r="C12" s="71"/>
      <c r="D12" s="20">
        <v>83</v>
      </c>
      <c r="E12" s="20">
        <v>61</v>
      </c>
      <c r="F12" s="35">
        <v>12</v>
      </c>
      <c r="G12" s="20">
        <v>19</v>
      </c>
      <c r="H12" s="20">
        <v>15</v>
      </c>
      <c r="I12" s="16">
        <f t="shared" si="0"/>
        <v>0.24590163934426229</v>
      </c>
      <c r="J12" s="3">
        <v>53</v>
      </c>
      <c r="K12" s="12">
        <f t="shared" si="1"/>
        <v>0.86885245901639341</v>
      </c>
      <c r="L12" s="3">
        <v>3</v>
      </c>
      <c r="M12" s="10">
        <f t="shared" si="2"/>
        <v>0.15789473684210525</v>
      </c>
      <c r="N12" s="3"/>
      <c r="O12" s="29">
        <f t="shared" si="3"/>
        <v>0</v>
      </c>
      <c r="P12" s="3">
        <v>11</v>
      </c>
      <c r="Q12" s="10">
        <f t="shared" si="4"/>
        <v>0.18032786885245902</v>
      </c>
      <c r="R12" s="14">
        <f>(E12-P12)/E12</f>
        <v>0.81967213114754101</v>
      </c>
      <c r="S12" s="15">
        <f t="shared" si="7"/>
        <v>0.64210526315789473</v>
      </c>
      <c r="T12" s="46">
        <v>50.62</v>
      </c>
      <c r="U12" s="40">
        <v>64</v>
      </c>
      <c r="V12" s="27">
        <f t="shared" si="6"/>
        <v>1.0491803278688525</v>
      </c>
    </row>
    <row r="13" spans="1:22" ht="30.75" customHeight="1">
      <c r="A13" s="5" t="s">
        <v>292</v>
      </c>
      <c r="B13" s="70"/>
      <c r="C13" s="71"/>
      <c r="D13" s="20">
        <v>14</v>
      </c>
      <c r="E13" s="20">
        <v>12</v>
      </c>
      <c r="F13" s="35">
        <v>1</v>
      </c>
      <c r="G13" s="20">
        <v>1</v>
      </c>
      <c r="H13" s="20">
        <v>7</v>
      </c>
      <c r="I13" s="16">
        <f t="shared" si="0"/>
        <v>0.58333333333333337</v>
      </c>
      <c r="J13" s="3">
        <v>12</v>
      </c>
      <c r="K13" s="12">
        <f t="shared" si="1"/>
        <v>1</v>
      </c>
      <c r="L13" s="3">
        <v>2</v>
      </c>
      <c r="M13" s="10">
        <f t="shared" si="2"/>
        <v>2</v>
      </c>
      <c r="N13" s="3"/>
      <c r="O13" s="29">
        <f t="shared" si="3"/>
        <v>0</v>
      </c>
      <c r="P13" s="3"/>
      <c r="Q13" s="10">
        <f t="shared" si="4"/>
        <v>0</v>
      </c>
      <c r="R13" s="14">
        <f t="shared" si="5"/>
        <v>1</v>
      </c>
      <c r="S13" s="15">
        <f t="shared" si="7"/>
        <v>0.8</v>
      </c>
      <c r="T13" s="46">
        <v>3.27</v>
      </c>
      <c r="U13" s="41">
        <v>39</v>
      </c>
      <c r="V13" s="27">
        <f t="shared" si="6"/>
        <v>3.25</v>
      </c>
    </row>
    <row r="14" spans="1:22" ht="30.75" customHeight="1">
      <c r="A14" s="5" t="s">
        <v>293</v>
      </c>
      <c r="B14" s="70" t="s">
        <v>294</v>
      </c>
      <c r="C14" s="71"/>
      <c r="D14" s="20">
        <v>140</v>
      </c>
      <c r="E14" s="20">
        <v>94</v>
      </c>
      <c r="F14" s="32">
        <v>7</v>
      </c>
      <c r="G14" s="20">
        <v>50</v>
      </c>
      <c r="H14" s="20">
        <v>28</v>
      </c>
      <c r="I14" s="16">
        <f t="shared" si="0"/>
        <v>0.2978723404255319</v>
      </c>
      <c r="J14" s="3">
        <v>88</v>
      </c>
      <c r="K14" s="12">
        <f t="shared" si="1"/>
        <v>0.93617021276595747</v>
      </c>
      <c r="L14" s="3"/>
      <c r="M14" s="10">
        <f t="shared" si="2"/>
        <v>0</v>
      </c>
      <c r="N14" s="3"/>
      <c r="O14" s="29">
        <f t="shared" si="3"/>
        <v>0</v>
      </c>
      <c r="P14" s="3">
        <v>27</v>
      </c>
      <c r="Q14" s="10">
        <f t="shared" si="4"/>
        <v>0.28723404255319152</v>
      </c>
      <c r="R14" s="14">
        <f t="shared" si="5"/>
        <v>0.71276595744680848</v>
      </c>
      <c r="S14" s="15">
        <f t="shared" si="7"/>
        <v>0.63945578231292521</v>
      </c>
      <c r="T14" s="46">
        <v>52.91</v>
      </c>
      <c r="U14" s="41">
        <v>84</v>
      </c>
      <c r="V14" s="27">
        <f t="shared" si="6"/>
        <v>0.8936170212765957</v>
      </c>
    </row>
    <row r="15" spans="1:22" ht="30.75" customHeight="1">
      <c r="A15" s="5" t="s">
        <v>295</v>
      </c>
      <c r="B15" s="70" t="s">
        <v>296</v>
      </c>
      <c r="C15" s="71"/>
      <c r="D15" s="20">
        <v>161</v>
      </c>
      <c r="E15" s="20">
        <v>136</v>
      </c>
      <c r="F15" s="32">
        <v>11</v>
      </c>
      <c r="G15" s="20">
        <v>54</v>
      </c>
      <c r="H15" s="20">
        <v>73</v>
      </c>
      <c r="I15" s="16">
        <f t="shared" si="0"/>
        <v>0.53676470588235292</v>
      </c>
      <c r="J15" s="3">
        <v>119</v>
      </c>
      <c r="K15" s="12">
        <f t="shared" si="1"/>
        <v>0.875</v>
      </c>
      <c r="L15" s="3"/>
      <c r="M15" s="10">
        <f t="shared" si="2"/>
        <v>0</v>
      </c>
      <c r="N15" s="3"/>
      <c r="O15" s="29">
        <f t="shared" si="3"/>
        <v>0</v>
      </c>
      <c r="P15" s="3">
        <v>7</v>
      </c>
      <c r="Q15" s="10">
        <f t="shared" si="4"/>
        <v>5.1470588235294115E-2</v>
      </c>
      <c r="R15" s="14">
        <f t="shared" si="5"/>
        <v>0.94852941176470584</v>
      </c>
      <c r="S15" s="15">
        <f t="shared" si="7"/>
        <v>0.79069767441860461</v>
      </c>
      <c r="T15" s="46">
        <v>67.39</v>
      </c>
      <c r="U15" s="41">
        <v>107</v>
      </c>
      <c r="V15" s="27">
        <f t="shared" si="6"/>
        <v>0.78676470588235292</v>
      </c>
    </row>
    <row r="16" spans="1:22" ht="30.75" customHeight="1">
      <c r="A16" s="31" t="s">
        <v>297</v>
      </c>
      <c r="B16" s="69" t="s">
        <v>298</v>
      </c>
      <c r="C16" s="52"/>
      <c r="D16" s="20">
        <v>161</v>
      </c>
      <c r="E16" s="20">
        <v>128</v>
      </c>
      <c r="F16" s="32">
        <v>9</v>
      </c>
      <c r="G16" s="20">
        <v>66</v>
      </c>
      <c r="H16" s="20">
        <v>52</v>
      </c>
      <c r="I16" s="16">
        <f t="shared" si="0"/>
        <v>0.40625</v>
      </c>
      <c r="J16" s="43">
        <v>128</v>
      </c>
      <c r="K16" s="12">
        <f t="shared" si="1"/>
        <v>1</v>
      </c>
      <c r="L16" s="3">
        <v>1</v>
      </c>
      <c r="M16" s="10">
        <f t="shared" si="2"/>
        <v>1.5151515151515152E-2</v>
      </c>
      <c r="N16" s="3"/>
      <c r="O16" s="29">
        <f t="shared" si="3"/>
        <v>0</v>
      </c>
      <c r="P16" s="3">
        <v>18</v>
      </c>
      <c r="Q16" s="10">
        <f t="shared" si="4"/>
        <v>0.140625</v>
      </c>
      <c r="R16" s="14">
        <f t="shared" si="5"/>
        <v>0.859375</v>
      </c>
      <c r="S16" s="15">
        <f t="shared" si="7"/>
        <v>0.75294117647058822</v>
      </c>
      <c r="T16" s="46">
        <v>40.93</v>
      </c>
      <c r="U16" s="41">
        <v>143</v>
      </c>
      <c r="V16" s="27">
        <f t="shared" si="6"/>
        <v>1.1171875</v>
      </c>
    </row>
    <row r="17" spans="1:22" ht="30.75" customHeight="1">
      <c r="A17" s="31" t="s">
        <v>299</v>
      </c>
      <c r="B17" s="69" t="s">
        <v>300</v>
      </c>
      <c r="C17" s="52"/>
      <c r="D17" s="20">
        <v>28</v>
      </c>
      <c r="E17" s="20">
        <v>26</v>
      </c>
      <c r="F17" s="32">
        <v>4</v>
      </c>
      <c r="G17" s="20">
        <v>26</v>
      </c>
      <c r="H17" s="20">
        <v>0</v>
      </c>
      <c r="I17" s="16">
        <f t="shared" si="0"/>
        <v>0</v>
      </c>
      <c r="J17" s="3">
        <v>24</v>
      </c>
      <c r="K17" s="12">
        <f t="shared" si="1"/>
        <v>0.92307692307692313</v>
      </c>
      <c r="L17" s="3"/>
      <c r="M17" s="10">
        <f t="shared" si="2"/>
        <v>0</v>
      </c>
      <c r="N17" s="3"/>
      <c r="O17" s="29">
        <f t="shared" si="3"/>
        <v>0</v>
      </c>
      <c r="P17" s="3">
        <v>5</v>
      </c>
      <c r="Q17" s="10">
        <f t="shared" si="4"/>
        <v>0.19230769230769232</v>
      </c>
      <c r="R17" s="14">
        <f t="shared" si="5"/>
        <v>0.80769230769230771</v>
      </c>
      <c r="S17" s="15">
        <f t="shared" si="7"/>
        <v>0.8125</v>
      </c>
      <c r="T17" s="46">
        <v>46.41</v>
      </c>
      <c r="U17" s="41">
        <v>13</v>
      </c>
      <c r="V17" s="27">
        <f t="shared" si="6"/>
        <v>0.5</v>
      </c>
    </row>
    <row r="18" spans="1:22" ht="30.75" customHeight="1">
      <c r="A18" s="31" t="s">
        <v>301</v>
      </c>
      <c r="B18" s="69" t="s">
        <v>302</v>
      </c>
      <c r="C18" s="52"/>
      <c r="D18" s="20">
        <v>27</v>
      </c>
      <c r="E18" s="20">
        <v>30</v>
      </c>
      <c r="F18" s="32">
        <v>6</v>
      </c>
      <c r="G18" s="20">
        <v>29</v>
      </c>
      <c r="H18" s="20">
        <v>0</v>
      </c>
      <c r="I18" s="16">
        <f t="shared" si="0"/>
        <v>0</v>
      </c>
      <c r="J18" s="3">
        <v>29</v>
      </c>
      <c r="K18" s="12">
        <f t="shared" si="1"/>
        <v>0.96666666666666667</v>
      </c>
      <c r="L18" s="3"/>
      <c r="M18" s="10">
        <f t="shared" si="2"/>
        <v>0</v>
      </c>
      <c r="N18" s="3"/>
      <c r="O18" s="29">
        <f t="shared" si="3"/>
        <v>0</v>
      </c>
      <c r="P18" s="3">
        <v>1</v>
      </c>
      <c r="Q18" s="10">
        <f t="shared" si="4"/>
        <v>3.3333333333333333E-2</v>
      </c>
      <c r="R18" s="14">
        <f t="shared" si="5"/>
        <v>0.96666666666666667</v>
      </c>
      <c r="S18" s="15">
        <f t="shared" si="7"/>
        <v>0.90909090909090906</v>
      </c>
      <c r="T18" s="46">
        <v>64.92</v>
      </c>
      <c r="U18" s="36">
        <v>27</v>
      </c>
      <c r="V18" s="27">
        <f t="shared" si="6"/>
        <v>0.9</v>
      </c>
    </row>
    <row r="19" spans="1:22" ht="30.75" customHeight="1">
      <c r="A19" s="31" t="s">
        <v>303</v>
      </c>
      <c r="B19" s="69" t="s">
        <v>304</v>
      </c>
      <c r="C19" s="52"/>
      <c r="D19" s="20">
        <v>71</v>
      </c>
      <c r="E19" s="20">
        <v>73</v>
      </c>
      <c r="F19" s="32">
        <v>8</v>
      </c>
      <c r="G19" s="20">
        <v>46</v>
      </c>
      <c r="H19" s="20">
        <v>23</v>
      </c>
      <c r="I19" s="16">
        <f t="shared" si="0"/>
        <v>0.31506849315068491</v>
      </c>
      <c r="J19" s="3">
        <v>71</v>
      </c>
      <c r="K19" s="12">
        <f t="shared" si="1"/>
        <v>0.9726027397260274</v>
      </c>
      <c r="L19" s="3"/>
      <c r="M19" s="10">
        <f t="shared" si="2"/>
        <v>0</v>
      </c>
      <c r="N19" s="3"/>
      <c r="O19" s="29">
        <f t="shared" si="3"/>
        <v>0</v>
      </c>
      <c r="P19" s="3">
        <v>6</v>
      </c>
      <c r="Q19" s="10">
        <f t="shared" si="4"/>
        <v>8.2191780821917804E-2</v>
      </c>
      <c r="R19" s="14">
        <f t="shared" si="5"/>
        <v>0.9178082191780822</v>
      </c>
      <c r="S19" s="15">
        <f t="shared" si="7"/>
        <v>0.92405063291139244</v>
      </c>
      <c r="T19" s="46">
        <v>63.49</v>
      </c>
      <c r="U19" s="41">
        <v>51</v>
      </c>
      <c r="V19" s="27">
        <f t="shared" si="6"/>
        <v>0.69863013698630139</v>
      </c>
    </row>
    <row r="20" spans="1:22" ht="30.75" customHeight="1">
      <c r="A20" s="31" t="s">
        <v>305</v>
      </c>
      <c r="B20" s="69"/>
      <c r="C20" s="52"/>
      <c r="D20" s="20">
        <v>174</v>
      </c>
      <c r="E20" s="20">
        <v>133</v>
      </c>
      <c r="F20" s="32">
        <v>7</v>
      </c>
      <c r="G20" s="20">
        <v>66</v>
      </c>
      <c r="H20" s="20">
        <v>52</v>
      </c>
      <c r="I20" s="16">
        <f t="shared" si="0"/>
        <v>0.39097744360902253</v>
      </c>
      <c r="J20" s="3">
        <v>131</v>
      </c>
      <c r="K20" s="12">
        <f t="shared" si="1"/>
        <v>0.98496240601503759</v>
      </c>
      <c r="L20" s="3"/>
      <c r="M20" s="10">
        <f t="shared" si="2"/>
        <v>0</v>
      </c>
      <c r="N20" s="3"/>
      <c r="O20" s="29">
        <f t="shared" si="3"/>
        <v>0</v>
      </c>
      <c r="P20" s="3">
        <v>16</v>
      </c>
      <c r="Q20" s="10">
        <f t="shared" si="4"/>
        <v>0.12030075187969924</v>
      </c>
      <c r="R20" s="14">
        <f t="shared" si="5"/>
        <v>0.87969924812030076</v>
      </c>
      <c r="S20" s="15">
        <f t="shared" si="7"/>
        <v>0.73480662983425415</v>
      </c>
      <c r="T20" s="46">
        <v>45.88</v>
      </c>
      <c r="U20" s="41">
        <v>137</v>
      </c>
      <c r="V20" s="27">
        <f t="shared" si="6"/>
        <v>1.0300751879699248</v>
      </c>
    </row>
    <row r="21" spans="1:22" ht="30.75" customHeight="1">
      <c r="A21" s="31" t="s">
        <v>306</v>
      </c>
      <c r="B21" s="69" t="s">
        <v>307</v>
      </c>
      <c r="C21" s="52"/>
      <c r="D21" s="20">
        <v>277</v>
      </c>
      <c r="E21" s="20">
        <v>273</v>
      </c>
      <c r="F21" s="32">
        <v>2</v>
      </c>
      <c r="G21" s="20">
        <v>86</v>
      </c>
      <c r="H21" s="20">
        <v>184</v>
      </c>
      <c r="I21" s="16">
        <f t="shared" si="0"/>
        <v>0.67399267399267404</v>
      </c>
      <c r="J21" s="3">
        <v>273</v>
      </c>
      <c r="K21" s="12">
        <f t="shared" si="1"/>
        <v>1</v>
      </c>
      <c r="L21" s="3">
        <v>1</v>
      </c>
      <c r="M21" s="10">
        <f t="shared" si="2"/>
        <v>1.1627906976744186E-2</v>
      </c>
      <c r="N21" s="3"/>
      <c r="O21" s="29">
        <f t="shared" si="3"/>
        <v>0</v>
      </c>
      <c r="P21" s="3">
        <v>3</v>
      </c>
      <c r="Q21" s="10">
        <f t="shared" si="4"/>
        <v>1.098901098901099E-2</v>
      </c>
      <c r="R21" s="14">
        <f t="shared" si="5"/>
        <v>0.98901098901098905</v>
      </c>
      <c r="S21" s="15">
        <f t="shared" si="7"/>
        <v>0.978494623655914</v>
      </c>
      <c r="T21" s="46">
        <v>5.69</v>
      </c>
      <c r="U21" s="41">
        <v>274</v>
      </c>
      <c r="V21" s="27">
        <f t="shared" si="6"/>
        <v>1.0036630036630036</v>
      </c>
    </row>
    <row r="22" spans="1:22" ht="30.75" customHeight="1">
      <c r="A22" s="31" t="s">
        <v>308</v>
      </c>
      <c r="B22" s="69" t="s">
        <v>309</v>
      </c>
      <c r="C22" s="52"/>
      <c r="D22" s="20">
        <v>314</v>
      </c>
      <c r="E22" s="20">
        <v>305</v>
      </c>
      <c r="F22" s="32">
        <v>13</v>
      </c>
      <c r="G22" s="20">
        <v>109</v>
      </c>
      <c r="H22" s="20">
        <v>194</v>
      </c>
      <c r="I22" s="16">
        <f t="shared" si="0"/>
        <v>0.63606557377049178</v>
      </c>
      <c r="J22" s="3">
        <v>304</v>
      </c>
      <c r="K22" s="12">
        <f t="shared" si="1"/>
        <v>0.99672131147540988</v>
      </c>
      <c r="L22" s="3">
        <v>1</v>
      </c>
      <c r="M22" s="10">
        <f t="shared" si="2"/>
        <v>9.1743119266055051E-3</v>
      </c>
      <c r="N22" s="3"/>
      <c r="O22" s="29">
        <f t="shared" si="3"/>
        <v>0</v>
      </c>
      <c r="P22" s="3">
        <v>8</v>
      </c>
      <c r="Q22" s="10">
        <f t="shared" si="4"/>
        <v>2.6229508196721311E-2</v>
      </c>
      <c r="R22" s="14">
        <f t="shared" si="5"/>
        <v>0.97377049180327868</v>
      </c>
      <c r="S22" s="15">
        <f t="shared" si="7"/>
        <v>0.93272171253822633</v>
      </c>
      <c r="T22" s="46">
        <v>22.29</v>
      </c>
      <c r="U22" s="41">
        <v>258</v>
      </c>
      <c r="V22" s="27">
        <f t="shared" si="6"/>
        <v>0.84590163934426232</v>
      </c>
    </row>
    <row r="23" spans="1:22" ht="30.75" customHeight="1">
      <c r="A23" s="61" t="s">
        <v>310</v>
      </c>
      <c r="B23" s="61" t="s">
        <v>311</v>
      </c>
      <c r="C23" s="31" t="s">
        <v>312</v>
      </c>
      <c r="D23" s="20">
        <v>8</v>
      </c>
      <c r="E23" s="20">
        <v>8</v>
      </c>
      <c r="F23" s="49">
        <v>0</v>
      </c>
      <c r="G23" s="20">
        <v>0</v>
      </c>
      <c r="H23" s="20">
        <v>0</v>
      </c>
      <c r="I23" s="18">
        <f t="shared" si="0"/>
        <v>0</v>
      </c>
      <c r="J23" s="3">
        <v>8</v>
      </c>
      <c r="K23" s="12">
        <f t="shared" si="1"/>
        <v>1</v>
      </c>
      <c r="L23" s="3"/>
      <c r="M23" s="9" t="s">
        <v>313</v>
      </c>
      <c r="N23" s="3"/>
      <c r="O23" s="9" t="s">
        <v>313</v>
      </c>
      <c r="P23" s="3"/>
      <c r="Q23" s="9" t="s">
        <v>313</v>
      </c>
      <c r="R23" s="14" t="s">
        <v>313</v>
      </c>
      <c r="S23" s="17" t="s">
        <v>313</v>
      </c>
      <c r="T23" s="57">
        <v>48.85</v>
      </c>
      <c r="U23" s="58">
        <v>150</v>
      </c>
      <c r="V23" s="64">
        <v>1.0135000000000001</v>
      </c>
    </row>
    <row r="24" spans="1:22" ht="30.75" customHeight="1">
      <c r="A24" s="62"/>
      <c r="B24" s="63"/>
      <c r="C24" s="31" t="s">
        <v>314</v>
      </c>
      <c r="D24" s="20">
        <v>36</v>
      </c>
      <c r="E24" s="20">
        <v>27</v>
      </c>
      <c r="F24" s="49">
        <v>5</v>
      </c>
      <c r="G24" s="20">
        <v>6</v>
      </c>
      <c r="H24" s="20">
        <v>1</v>
      </c>
      <c r="I24" s="16">
        <f t="shared" si="0"/>
        <v>3.7037037037037035E-2</v>
      </c>
      <c r="J24" s="3">
        <v>27</v>
      </c>
      <c r="K24" s="12">
        <f>J24/E24</f>
        <v>1</v>
      </c>
      <c r="L24" s="3"/>
      <c r="M24" s="10">
        <v>0</v>
      </c>
      <c r="N24" s="3"/>
      <c r="O24" s="29">
        <v>0</v>
      </c>
      <c r="P24" s="3">
        <v>12</v>
      </c>
      <c r="Q24" s="10">
        <f>P24/E24</f>
        <v>0.44444444444444442</v>
      </c>
      <c r="R24" s="14">
        <f t="shared" si="5"/>
        <v>0.55555555555555558</v>
      </c>
      <c r="S24" s="67">
        <v>0.70709999999999995</v>
      </c>
      <c r="T24" s="57"/>
      <c r="U24" s="59"/>
      <c r="V24" s="65"/>
    </row>
    <row r="25" spans="1:22" ht="30.75" customHeight="1">
      <c r="A25" s="63"/>
      <c r="B25" s="69" t="s">
        <v>315</v>
      </c>
      <c r="C25" s="52"/>
      <c r="D25" s="20">
        <v>155</v>
      </c>
      <c r="E25" s="20">
        <v>113</v>
      </c>
      <c r="F25" s="49">
        <v>2</v>
      </c>
      <c r="G25" s="20">
        <v>60</v>
      </c>
      <c r="H25" s="20">
        <v>40</v>
      </c>
      <c r="I25" s="16">
        <f>H25/E25</f>
        <v>0.35398230088495575</v>
      </c>
      <c r="J25" s="3">
        <v>113</v>
      </c>
      <c r="K25" s="12">
        <f>J25/E25</f>
        <v>1</v>
      </c>
      <c r="L25" s="3">
        <v>1</v>
      </c>
      <c r="M25" s="10">
        <f t="shared" ref="M25:M34" si="8">L25/G25</f>
        <v>1.6666666666666666E-2</v>
      </c>
      <c r="N25" s="3"/>
      <c r="O25" s="29">
        <v>0</v>
      </c>
      <c r="P25" s="3">
        <v>9</v>
      </c>
      <c r="Q25" s="10">
        <f>P25/E25</f>
        <v>7.9646017699115043E-2</v>
      </c>
      <c r="R25" s="14">
        <f t="shared" si="5"/>
        <v>0.92035398230088494</v>
      </c>
      <c r="S25" s="68"/>
      <c r="T25" s="57"/>
      <c r="U25" s="60"/>
      <c r="V25" s="66"/>
    </row>
    <row r="26" spans="1:22" ht="30.75" customHeight="1">
      <c r="A26" s="31" t="s">
        <v>316</v>
      </c>
      <c r="B26" s="69" t="s">
        <v>317</v>
      </c>
      <c r="C26" s="52"/>
      <c r="D26" s="20">
        <v>257</v>
      </c>
      <c r="E26" s="20">
        <v>212</v>
      </c>
      <c r="F26" s="32">
        <v>12</v>
      </c>
      <c r="G26" s="20">
        <v>50</v>
      </c>
      <c r="H26" s="20">
        <v>162</v>
      </c>
      <c r="I26" s="16">
        <f t="shared" si="0"/>
        <v>0.76415094339622647</v>
      </c>
      <c r="J26" s="3">
        <v>206</v>
      </c>
      <c r="K26" s="12">
        <f t="shared" ref="K26:K33" si="9">J26/E26</f>
        <v>0.97169811320754718</v>
      </c>
      <c r="L26" s="3"/>
      <c r="M26" s="10">
        <f t="shared" si="8"/>
        <v>0</v>
      </c>
      <c r="N26" s="3">
        <v>1</v>
      </c>
      <c r="O26" s="29">
        <f>N26/G26</f>
        <v>0.02</v>
      </c>
      <c r="P26" s="3">
        <v>6</v>
      </c>
      <c r="Q26" s="10">
        <f t="shared" ref="Q26:Q33" si="10">P26/E26</f>
        <v>2.8301886792452831E-2</v>
      </c>
      <c r="R26" s="14">
        <f t="shared" si="5"/>
        <v>0.97169811320754718</v>
      </c>
      <c r="S26" s="15">
        <f t="shared" si="7"/>
        <v>0.78810408921933084</v>
      </c>
      <c r="T26" s="46">
        <v>30.51</v>
      </c>
      <c r="U26" s="41">
        <v>183</v>
      </c>
      <c r="V26" s="27">
        <f t="shared" si="6"/>
        <v>0.8632075471698113</v>
      </c>
    </row>
    <row r="27" spans="1:22" ht="30.75" customHeight="1">
      <c r="A27" s="31" t="s">
        <v>333</v>
      </c>
      <c r="B27" s="69" t="s">
        <v>318</v>
      </c>
      <c r="C27" s="52"/>
      <c r="D27" s="20">
        <v>132</v>
      </c>
      <c r="E27" s="20">
        <v>107</v>
      </c>
      <c r="F27" s="32">
        <v>8</v>
      </c>
      <c r="G27" s="20">
        <v>41</v>
      </c>
      <c r="H27" s="20">
        <v>53</v>
      </c>
      <c r="I27" s="16">
        <f>H27/E27</f>
        <v>0.49532710280373832</v>
      </c>
      <c r="J27" s="3">
        <v>99</v>
      </c>
      <c r="K27" s="12">
        <f>J27/E27</f>
        <v>0.92523364485981308</v>
      </c>
      <c r="L27" s="3">
        <v>1</v>
      </c>
      <c r="M27" s="10">
        <f t="shared" si="8"/>
        <v>2.4390243902439025E-2</v>
      </c>
      <c r="N27" s="3"/>
      <c r="O27" s="29">
        <f t="shared" ref="O27:O34" si="11">N27/G27</f>
        <v>0</v>
      </c>
      <c r="P27" s="3">
        <v>8</v>
      </c>
      <c r="Q27" s="10">
        <f>P27/E27</f>
        <v>7.476635514018691E-2</v>
      </c>
      <c r="R27" s="14">
        <f>(E27-P27)/E27</f>
        <v>0.92523364485981308</v>
      </c>
      <c r="S27" s="15">
        <f>E27/(D27+F27)</f>
        <v>0.76428571428571423</v>
      </c>
      <c r="T27" s="46">
        <v>64.540000000000006</v>
      </c>
      <c r="U27" s="41">
        <v>58</v>
      </c>
      <c r="V27" s="27">
        <f>U27/E27</f>
        <v>0.54205607476635509</v>
      </c>
    </row>
    <row r="28" spans="1:22" ht="30.75" customHeight="1">
      <c r="A28" s="31" t="s">
        <v>319</v>
      </c>
      <c r="B28" s="69" t="s">
        <v>320</v>
      </c>
      <c r="C28" s="52"/>
      <c r="D28" s="20">
        <v>260</v>
      </c>
      <c r="E28" s="20">
        <v>249</v>
      </c>
      <c r="F28" s="32">
        <v>11</v>
      </c>
      <c r="G28" s="20">
        <v>50</v>
      </c>
      <c r="H28" s="20">
        <v>162</v>
      </c>
      <c r="I28" s="16">
        <f t="shared" si="0"/>
        <v>0.6506024096385542</v>
      </c>
      <c r="J28" s="3">
        <v>249</v>
      </c>
      <c r="K28" s="12">
        <f t="shared" si="9"/>
        <v>1</v>
      </c>
      <c r="L28" s="3">
        <v>2</v>
      </c>
      <c r="M28" s="10">
        <f t="shared" si="8"/>
        <v>0.04</v>
      </c>
      <c r="N28" s="3"/>
      <c r="O28" s="29">
        <f t="shared" si="11"/>
        <v>0</v>
      </c>
      <c r="P28" s="3">
        <v>1</v>
      </c>
      <c r="Q28" s="10">
        <f t="shared" si="10"/>
        <v>4.0160642570281121E-3</v>
      </c>
      <c r="R28" s="14">
        <f t="shared" si="5"/>
        <v>0.99598393574297184</v>
      </c>
      <c r="S28" s="15">
        <f t="shared" si="7"/>
        <v>0.91881918819188191</v>
      </c>
      <c r="T28" s="46">
        <v>8.84</v>
      </c>
      <c r="U28" s="41">
        <v>240</v>
      </c>
      <c r="V28" s="27">
        <f t="shared" si="6"/>
        <v>0.96385542168674698</v>
      </c>
    </row>
    <row r="29" spans="1:22" ht="30.75" customHeight="1">
      <c r="A29" s="31" t="s">
        <v>321</v>
      </c>
      <c r="B29" s="69" t="s">
        <v>322</v>
      </c>
      <c r="C29" s="52"/>
      <c r="D29" s="20">
        <v>161</v>
      </c>
      <c r="E29" s="20">
        <v>132</v>
      </c>
      <c r="F29" s="33">
        <v>9</v>
      </c>
      <c r="G29" s="20">
        <v>55</v>
      </c>
      <c r="H29" s="20">
        <v>72</v>
      </c>
      <c r="I29" s="16">
        <f t="shared" si="0"/>
        <v>0.54545454545454541</v>
      </c>
      <c r="J29" s="3">
        <v>132</v>
      </c>
      <c r="K29" s="12">
        <f t="shared" si="9"/>
        <v>1</v>
      </c>
      <c r="L29" s="3">
        <v>2</v>
      </c>
      <c r="M29" s="10">
        <f t="shared" si="8"/>
        <v>3.6363636363636362E-2</v>
      </c>
      <c r="N29" s="3"/>
      <c r="O29" s="29">
        <f t="shared" si="11"/>
        <v>0</v>
      </c>
      <c r="P29" s="3">
        <v>9</v>
      </c>
      <c r="Q29" s="10">
        <f t="shared" si="10"/>
        <v>6.8181818181818177E-2</v>
      </c>
      <c r="R29" s="14">
        <f t="shared" si="5"/>
        <v>0.93181818181818177</v>
      </c>
      <c r="S29" s="15">
        <f t="shared" si="7"/>
        <v>0.77647058823529413</v>
      </c>
      <c r="T29" s="46">
        <v>34.96</v>
      </c>
      <c r="U29" s="41">
        <v>175</v>
      </c>
      <c r="V29" s="27">
        <f t="shared" si="6"/>
        <v>1.3257575757575757</v>
      </c>
    </row>
    <row r="30" spans="1:22" ht="30.75" customHeight="1">
      <c r="A30" s="31" t="s">
        <v>323</v>
      </c>
      <c r="B30" s="69"/>
      <c r="C30" s="52"/>
      <c r="D30" s="20">
        <v>29</v>
      </c>
      <c r="E30" s="20">
        <v>28</v>
      </c>
      <c r="F30" s="32">
        <v>6</v>
      </c>
      <c r="G30" s="20">
        <v>27</v>
      </c>
      <c r="H30" s="20">
        <v>0</v>
      </c>
      <c r="I30" s="16">
        <f t="shared" si="0"/>
        <v>0</v>
      </c>
      <c r="J30" s="3">
        <v>23</v>
      </c>
      <c r="K30" s="12">
        <f t="shared" si="9"/>
        <v>0.8214285714285714</v>
      </c>
      <c r="L30" s="3"/>
      <c r="M30" s="10">
        <f t="shared" si="8"/>
        <v>0</v>
      </c>
      <c r="N30" s="3"/>
      <c r="O30" s="29">
        <f t="shared" si="11"/>
        <v>0</v>
      </c>
      <c r="P30" s="3">
        <v>7</v>
      </c>
      <c r="Q30" s="10">
        <f t="shared" si="10"/>
        <v>0.25</v>
      </c>
      <c r="R30" s="14">
        <f t="shared" si="5"/>
        <v>0.75</v>
      </c>
      <c r="S30" s="15">
        <f t="shared" si="7"/>
        <v>0.8</v>
      </c>
      <c r="T30" s="46">
        <v>78.86</v>
      </c>
      <c r="U30" s="2">
        <v>20</v>
      </c>
      <c r="V30" s="27">
        <f t="shared" si="6"/>
        <v>0.7142857142857143</v>
      </c>
    </row>
    <row r="31" spans="1:22" ht="30.75" customHeight="1">
      <c r="A31" s="31" t="s">
        <v>324</v>
      </c>
      <c r="B31" s="69" t="s">
        <v>325</v>
      </c>
      <c r="C31" s="52"/>
      <c r="D31" s="20">
        <v>70</v>
      </c>
      <c r="E31" s="20">
        <v>42</v>
      </c>
      <c r="F31" s="32">
        <v>0</v>
      </c>
      <c r="G31" s="20">
        <v>24</v>
      </c>
      <c r="H31" s="20">
        <v>17</v>
      </c>
      <c r="I31" s="16">
        <f t="shared" si="0"/>
        <v>0.40476190476190477</v>
      </c>
      <c r="J31" s="3">
        <v>41</v>
      </c>
      <c r="K31" s="12">
        <f t="shared" si="9"/>
        <v>0.97619047619047616</v>
      </c>
      <c r="L31" s="3"/>
      <c r="M31" s="10">
        <f t="shared" si="8"/>
        <v>0</v>
      </c>
      <c r="N31" s="3"/>
      <c r="O31" s="29">
        <f t="shared" si="11"/>
        <v>0</v>
      </c>
      <c r="P31" s="3">
        <v>3</v>
      </c>
      <c r="Q31" s="10">
        <f t="shared" si="10"/>
        <v>7.1428571428571425E-2</v>
      </c>
      <c r="R31" s="14">
        <f t="shared" si="5"/>
        <v>0.9285714285714286</v>
      </c>
      <c r="S31" s="15">
        <f t="shared" si="7"/>
        <v>0.6</v>
      </c>
      <c r="T31" s="46">
        <v>30.19</v>
      </c>
      <c r="U31" s="41">
        <v>31</v>
      </c>
      <c r="V31" s="27">
        <f t="shared" si="6"/>
        <v>0.73809523809523814</v>
      </c>
    </row>
    <row r="32" spans="1:22" ht="30.75" customHeight="1">
      <c r="A32" s="31" t="s">
        <v>326</v>
      </c>
      <c r="B32" s="69"/>
      <c r="C32" s="52"/>
      <c r="D32" s="20">
        <v>25</v>
      </c>
      <c r="E32" s="20">
        <v>26</v>
      </c>
      <c r="F32" s="32">
        <v>4</v>
      </c>
      <c r="G32" s="20">
        <v>25</v>
      </c>
      <c r="H32" s="20">
        <v>0</v>
      </c>
      <c r="I32" s="16">
        <f t="shared" si="0"/>
        <v>0</v>
      </c>
      <c r="J32" s="3">
        <v>26</v>
      </c>
      <c r="K32" s="12">
        <f t="shared" si="9"/>
        <v>1</v>
      </c>
      <c r="L32" s="3"/>
      <c r="M32" s="10">
        <f t="shared" si="8"/>
        <v>0</v>
      </c>
      <c r="N32" s="3"/>
      <c r="O32" s="29">
        <f t="shared" si="11"/>
        <v>0</v>
      </c>
      <c r="P32" s="3">
        <v>5</v>
      </c>
      <c r="Q32" s="10">
        <f t="shared" si="10"/>
        <v>0.19230769230769232</v>
      </c>
      <c r="R32" s="14">
        <f t="shared" si="5"/>
        <v>0.80769230769230771</v>
      </c>
      <c r="S32" s="15">
        <f t="shared" si="7"/>
        <v>0.89655172413793105</v>
      </c>
      <c r="T32" s="46">
        <v>51.25</v>
      </c>
      <c r="U32" s="41">
        <v>24</v>
      </c>
      <c r="V32" s="27">
        <f t="shared" si="6"/>
        <v>0.92307692307692313</v>
      </c>
    </row>
    <row r="33" spans="1:22" ht="30.75" customHeight="1">
      <c r="A33" s="31" t="s">
        <v>327</v>
      </c>
      <c r="B33" s="51"/>
      <c r="C33" s="52"/>
      <c r="D33" s="20">
        <v>60</v>
      </c>
      <c r="E33" s="20">
        <v>47</v>
      </c>
      <c r="F33" s="32">
        <v>0</v>
      </c>
      <c r="G33" s="20">
        <v>21</v>
      </c>
      <c r="H33" s="20">
        <v>23</v>
      </c>
      <c r="I33" s="16">
        <f t="shared" si="0"/>
        <v>0.48936170212765956</v>
      </c>
      <c r="J33" s="3">
        <v>47</v>
      </c>
      <c r="K33" s="12">
        <f t="shared" si="9"/>
        <v>1</v>
      </c>
      <c r="L33" s="3"/>
      <c r="M33" s="10">
        <v>0</v>
      </c>
      <c r="N33" s="3"/>
      <c r="O33" s="29">
        <f t="shared" si="11"/>
        <v>0</v>
      </c>
      <c r="P33" s="3">
        <v>4</v>
      </c>
      <c r="Q33" s="10">
        <f t="shared" si="10"/>
        <v>8.5106382978723402E-2</v>
      </c>
      <c r="R33" s="14">
        <f t="shared" si="5"/>
        <v>0.91489361702127658</v>
      </c>
      <c r="S33" s="15">
        <f t="shared" si="7"/>
        <v>0.78333333333333333</v>
      </c>
      <c r="T33" s="46">
        <v>59.62</v>
      </c>
      <c r="U33" s="41">
        <v>30</v>
      </c>
      <c r="V33" s="27">
        <f t="shared" si="6"/>
        <v>0.63829787234042556</v>
      </c>
    </row>
    <row r="34" spans="1:22" ht="20.25" customHeight="1">
      <c r="A34" s="53" t="s">
        <v>328</v>
      </c>
      <c r="B34" s="54"/>
      <c r="C34" s="55"/>
      <c r="D34" s="37">
        <f>SUM(D5:D33)</f>
        <v>3143</v>
      </c>
      <c r="E34" s="37">
        <f>SUM(E5:E33)</f>
        <v>2670</v>
      </c>
      <c r="F34" s="37">
        <f>SUM(F5:F33)</f>
        <v>155</v>
      </c>
      <c r="G34" s="37">
        <f>SUM(G5:G33)</f>
        <v>1044</v>
      </c>
      <c r="H34" s="37">
        <f>SUM(H5:H33)</f>
        <v>1383</v>
      </c>
      <c r="I34" s="16">
        <f t="shared" si="0"/>
        <v>0.51797752808988762</v>
      </c>
      <c r="J34" s="37">
        <f>SUM(J5:J33)</f>
        <v>2602</v>
      </c>
      <c r="K34" s="38">
        <f t="shared" si="1"/>
        <v>0.97453183520599251</v>
      </c>
      <c r="L34" s="37">
        <f>SUM(L5:L32)</f>
        <v>20</v>
      </c>
      <c r="M34" s="10">
        <f t="shared" si="8"/>
        <v>1.9157088122605363E-2</v>
      </c>
      <c r="N34" s="37">
        <v>1</v>
      </c>
      <c r="O34" s="29">
        <f t="shared" si="11"/>
        <v>9.5785440613026815E-4</v>
      </c>
      <c r="P34" s="37">
        <f>SUM(P5:P33)</f>
        <v>208</v>
      </c>
      <c r="Q34" s="39">
        <f t="shared" si="4"/>
        <v>7.7902621722846441E-2</v>
      </c>
      <c r="R34" s="38">
        <f t="shared" si="5"/>
        <v>0.92209737827715355</v>
      </c>
      <c r="S34" s="38">
        <f t="shared" si="7"/>
        <v>0.80958156458459674</v>
      </c>
      <c r="T34" s="42">
        <v>46.02</v>
      </c>
      <c r="U34" s="37">
        <f>SUM(U5:U33)</f>
        <v>2549</v>
      </c>
      <c r="V34" s="39">
        <f>U34/E34</f>
        <v>0.95468164794007493</v>
      </c>
    </row>
    <row r="35" spans="1:22" ht="31.5" customHeight="1">
      <c r="A35" s="56" t="s">
        <v>329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</row>
  </sheetData>
  <mergeCells count="57">
    <mergeCell ref="A3:C3"/>
    <mergeCell ref="B4:C4"/>
    <mergeCell ref="B5:C5"/>
    <mergeCell ref="V3:V4"/>
    <mergeCell ref="A1:U1"/>
    <mergeCell ref="D3:D4"/>
    <mergeCell ref="E3:E4"/>
    <mergeCell ref="F3:F4"/>
    <mergeCell ref="G3:G4"/>
    <mergeCell ref="J3:J4"/>
    <mergeCell ref="K3:K4"/>
    <mergeCell ref="L3:L4"/>
    <mergeCell ref="M3:M4"/>
    <mergeCell ref="T3:T4"/>
    <mergeCell ref="H3:H4"/>
    <mergeCell ref="I3:I4"/>
    <mergeCell ref="U3:U4"/>
    <mergeCell ref="N3:N4"/>
    <mergeCell ref="O3:O4"/>
    <mergeCell ref="P3:P4"/>
    <mergeCell ref="Q3:Q4"/>
    <mergeCell ref="R3:R4"/>
    <mergeCell ref="S3:S4"/>
    <mergeCell ref="B6:C6"/>
    <mergeCell ref="B10:C10"/>
    <mergeCell ref="B11:C11"/>
    <mergeCell ref="B12:C12"/>
    <mergeCell ref="B13:C13"/>
    <mergeCell ref="B7:C7"/>
    <mergeCell ref="B8:C8"/>
    <mergeCell ref="B9:C9"/>
    <mergeCell ref="B14:C14"/>
    <mergeCell ref="B15:C15"/>
    <mergeCell ref="B16:C16"/>
    <mergeCell ref="B17:C17"/>
    <mergeCell ref="B18:C18"/>
    <mergeCell ref="V23:V25"/>
    <mergeCell ref="S24:S25"/>
    <mergeCell ref="B32:C32"/>
    <mergeCell ref="B19:C19"/>
    <mergeCell ref="B20:C20"/>
    <mergeCell ref="B21:C21"/>
    <mergeCell ref="B25:C25"/>
    <mergeCell ref="B26:C26"/>
    <mergeCell ref="B31:C31"/>
    <mergeCell ref="B22:C22"/>
    <mergeCell ref="B27:C27"/>
    <mergeCell ref="B28:C28"/>
    <mergeCell ref="B29:C29"/>
    <mergeCell ref="B30:C30"/>
    <mergeCell ref="B23:B24"/>
    <mergeCell ref="B33:C33"/>
    <mergeCell ref="A34:C34"/>
    <mergeCell ref="A35:U35"/>
    <mergeCell ref="T23:T25"/>
    <mergeCell ref="U23:U25"/>
    <mergeCell ref="A23:A25"/>
  </mergeCells>
  <phoneticPr fontId="2" type="noConversion"/>
  <printOptions horizontalCentered="1"/>
  <pageMargins left="0.19685039370078741" right="0.19685039370078741" top="0.39370078740157483" bottom="0.39370078740157483" header="0" footer="0"/>
  <pageSetup paperSize="9" scale="76" orientation="landscape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="70" zoomScaleNormal="70" zoomScaleSheetLayoutView="85" workbookViewId="0">
      <pane ySplit="4" topLeftCell="A5" activePane="bottomLeft" state="frozen"/>
      <selection pane="bottomLeft" activeCell="D5" sqref="D5:F17"/>
    </sheetView>
  </sheetViews>
  <sheetFormatPr defaultRowHeight="13.5"/>
  <cols>
    <col min="1" max="1" width="10.625" customWidth="1"/>
    <col min="2" max="3" width="6.875" customWidth="1"/>
    <col min="4" max="6" width="6.25" customWidth="1"/>
    <col min="7" max="7" width="7.75" customWidth="1"/>
    <col min="11" max="11" width="9.5" bestFit="1" customWidth="1"/>
    <col min="12" max="13" width="8.125" customWidth="1"/>
    <col min="16" max="17" width="8.25" customWidth="1"/>
    <col min="18" max="18" width="9.5" bestFit="1" customWidth="1"/>
    <col min="19" max="20" width="9.5" customWidth="1"/>
  </cols>
  <sheetData>
    <row r="1" spans="1:22" ht="33.75" customHeight="1">
      <c r="A1" s="81" t="s">
        <v>80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2" s="4" customFormat="1" ht="25.5" customHeight="1">
      <c r="A2" s="8" t="s">
        <v>6</v>
      </c>
      <c r="B2" s="8"/>
      <c r="C2" s="8"/>
      <c r="D2" s="8"/>
      <c r="E2" s="8"/>
      <c r="F2" s="8"/>
      <c r="G2" s="8"/>
      <c r="H2" s="8"/>
      <c r="I2" s="8" t="s">
        <v>63</v>
      </c>
      <c r="J2" s="8"/>
      <c r="K2" s="8"/>
      <c r="M2" s="8"/>
      <c r="N2" s="8"/>
      <c r="O2" s="8"/>
      <c r="P2" s="8" t="s">
        <v>81</v>
      </c>
      <c r="Q2" s="8"/>
      <c r="S2" s="8"/>
      <c r="T2" s="8"/>
      <c r="U2" s="8"/>
      <c r="V2" s="8"/>
    </row>
    <row r="3" spans="1:22" s="2" customFormat="1" ht="24.75" customHeight="1">
      <c r="A3" s="76" t="s">
        <v>9</v>
      </c>
      <c r="B3" s="77"/>
      <c r="C3" s="78"/>
      <c r="D3" s="73" t="s">
        <v>0</v>
      </c>
      <c r="E3" s="73" t="s">
        <v>1</v>
      </c>
      <c r="F3" s="74" t="s">
        <v>47</v>
      </c>
      <c r="G3" s="73" t="s">
        <v>2</v>
      </c>
      <c r="H3" s="73" t="s">
        <v>48</v>
      </c>
      <c r="I3" s="73" t="s">
        <v>49</v>
      </c>
      <c r="J3" s="74" t="s">
        <v>44</v>
      </c>
      <c r="K3" s="73" t="s">
        <v>43</v>
      </c>
      <c r="L3" s="73" t="s">
        <v>39</v>
      </c>
      <c r="M3" s="73" t="s">
        <v>40</v>
      </c>
      <c r="N3" s="73" t="s">
        <v>41</v>
      </c>
      <c r="O3" s="73" t="s">
        <v>42</v>
      </c>
      <c r="P3" s="73" t="s">
        <v>3</v>
      </c>
      <c r="Q3" s="73" t="s">
        <v>5</v>
      </c>
      <c r="R3" s="73" t="s">
        <v>4</v>
      </c>
      <c r="S3" s="74" t="s">
        <v>46</v>
      </c>
      <c r="T3" s="74" t="s">
        <v>52</v>
      </c>
      <c r="U3" s="72" t="s">
        <v>64</v>
      </c>
      <c r="V3" s="72" t="s">
        <v>50</v>
      </c>
    </row>
    <row r="4" spans="1:22" s="2" customFormat="1" ht="24.75" customHeight="1">
      <c r="A4" s="11" t="s">
        <v>7</v>
      </c>
      <c r="B4" s="79" t="s">
        <v>8</v>
      </c>
      <c r="C4" s="80"/>
      <c r="D4" s="73"/>
      <c r="E4" s="73"/>
      <c r="F4" s="75"/>
      <c r="G4" s="73"/>
      <c r="H4" s="73"/>
      <c r="I4" s="73"/>
      <c r="J4" s="75"/>
      <c r="K4" s="73"/>
      <c r="L4" s="73"/>
      <c r="M4" s="73"/>
      <c r="N4" s="73"/>
      <c r="O4" s="73"/>
      <c r="P4" s="73"/>
      <c r="Q4" s="73"/>
      <c r="R4" s="73"/>
      <c r="S4" s="75"/>
      <c r="T4" s="75"/>
      <c r="U4" s="72"/>
      <c r="V4" s="72"/>
    </row>
    <row r="5" spans="1:22" s="2" customFormat="1" ht="39.75" customHeight="1">
      <c r="A5" s="5" t="s">
        <v>10</v>
      </c>
      <c r="B5" s="70" t="s">
        <v>65</v>
      </c>
      <c r="C5" s="71"/>
      <c r="D5" s="6"/>
      <c r="E5" s="19">
        <v>39</v>
      </c>
      <c r="F5" s="6">
        <v>2</v>
      </c>
      <c r="G5" s="7">
        <v>12</v>
      </c>
      <c r="H5" s="1">
        <v>21</v>
      </c>
      <c r="I5" s="16">
        <f t="shared" ref="I5:I22" si="0">H5/E5</f>
        <v>0.53846153846153844</v>
      </c>
      <c r="J5" s="7">
        <v>36</v>
      </c>
      <c r="K5" s="12">
        <f>J5/E5</f>
        <v>0.92307692307692313</v>
      </c>
      <c r="L5" s="7"/>
      <c r="M5" s="10">
        <v>0</v>
      </c>
      <c r="O5" s="10">
        <v>0</v>
      </c>
      <c r="P5" s="7">
        <v>4</v>
      </c>
      <c r="Q5" s="10">
        <f>P5/E5</f>
        <v>0.10256410256410256</v>
      </c>
      <c r="R5" s="14">
        <f>(E5-P5)/E5</f>
        <v>0.89743589743589747</v>
      </c>
      <c r="S5" s="15">
        <f>E5/(D5+F5)</f>
        <v>19.5</v>
      </c>
      <c r="T5" s="26">
        <v>62.97</v>
      </c>
      <c r="U5" s="30">
        <v>47</v>
      </c>
      <c r="V5" s="27">
        <f>U5/E5</f>
        <v>1.2051282051282051</v>
      </c>
    </row>
    <row r="6" spans="1:22" ht="39.75" customHeight="1">
      <c r="A6" s="5" t="s">
        <v>11</v>
      </c>
      <c r="B6" s="70" t="s">
        <v>12</v>
      </c>
      <c r="C6" s="71"/>
      <c r="D6" s="3">
        <v>96</v>
      </c>
      <c r="E6" s="20">
        <v>80</v>
      </c>
      <c r="F6" s="3">
        <v>6</v>
      </c>
      <c r="G6" s="3">
        <v>24</v>
      </c>
      <c r="H6" s="3">
        <v>56</v>
      </c>
      <c r="I6" s="16">
        <f t="shared" si="0"/>
        <v>0.7</v>
      </c>
      <c r="J6" s="3">
        <v>76</v>
      </c>
      <c r="K6" s="12">
        <f t="shared" ref="K6:K33" si="1">J6/E6</f>
        <v>0.95</v>
      </c>
      <c r="L6" s="3">
        <v>2</v>
      </c>
      <c r="M6" s="10">
        <f t="shared" ref="M6:M22" si="2">L6/G6</f>
        <v>8.3333333333333329E-2</v>
      </c>
      <c r="N6" s="3"/>
      <c r="O6" s="29">
        <f t="shared" ref="O6:O22" si="3">N6/G6</f>
        <v>0</v>
      </c>
      <c r="P6" s="3">
        <v>5</v>
      </c>
      <c r="Q6" s="10">
        <f t="shared" ref="Q6:Q33" si="4">P6/E6</f>
        <v>6.25E-2</v>
      </c>
      <c r="R6" s="14">
        <f t="shared" ref="R6:R33" si="5">(E6-P6)/E6</f>
        <v>0.9375</v>
      </c>
      <c r="S6" s="15">
        <f t="shared" ref="S6:S33" si="6">E6/(D6+F6)</f>
        <v>0.78431372549019607</v>
      </c>
      <c r="T6" s="26">
        <v>37.81</v>
      </c>
      <c r="U6" s="30">
        <v>77</v>
      </c>
      <c r="V6" s="27">
        <f t="shared" ref="V6:V32" si="7">U6/E6</f>
        <v>0.96250000000000002</v>
      </c>
    </row>
    <row r="7" spans="1:22" ht="39.75" customHeight="1">
      <c r="A7" s="5" t="s">
        <v>13</v>
      </c>
      <c r="B7" s="70" t="s">
        <v>61</v>
      </c>
      <c r="C7" s="71"/>
      <c r="D7" s="3">
        <v>103</v>
      </c>
      <c r="E7" s="20">
        <v>98</v>
      </c>
      <c r="F7" s="3">
        <v>12</v>
      </c>
      <c r="G7" s="3">
        <v>49</v>
      </c>
      <c r="H7" s="3">
        <v>45</v>
      </c>
      <c r="I7" s="16">
        <f t="shared" si="0"/>
        <v>0.45918367346938777</v>
      </c>
      <c r="J7" s="3">
        <v>98</v>
      </c>
      <c r="K7" s="12">
        <f t="shared" si="1"/>
        <v>1</v>
      </c>
      <c r="L7" s="3"/>
      <c r="M7" s="10">
        <v>0</v>
      </c>
      <c r="N7" s="3"/>
      <c r="O7" s="29">
        <v>0</v>
      </c>
      <c r="P7" s="3">
        <v>13</v>
      </c>
      <c r="Q7" s="10">
        <f t="shared" si="4"/>
        <v>0.1326530612244898</v>
      </c>
      <c r="R7" s="14">
        <f t="shared" si="5"/>
        <v>0.86734693877551017</v>
      </c>
      <c r="S7" s="15">
        <f t="shared" si="6"/>
        <v>0.85217391304347823</v>
      </c>
      <c r="T7" s="26">
        <v>65.7</v>
      </c>
      <c r="U7" s="30">
        <v>130</v>
      </c>
      <c r="V7" s="27">
        <f t="shared" si="7"/>
        <v>1.3265306122448979</v>
      </c>
    </row>
    <row r="8" spans="1:22" ht="39.75" customHeight="1">
      <c r="A8" s="5" t="s">
        <v>14</v>
      </c>
      <c r="B8" s="70" t="s">
        <v>15</v>
      </c>
      <c r="C8" s="71"/>
      <c r="D8" s="3">
        <v>103</v>
      </c>
      <c r="E8" s="20">
        <v>99</v>
      </c>
      <c r="F8" s="3">
        <v>4</v>
      </c>
      <c r="G8" s="3">
        <v>32</v>
      </c>
      <c r="H8" s="3">
        <v>65</v>
      </c>
      <c r="I8" s="16">
        <f t="shared" si="0"/>
        <v>0.65656565656565657</v>
      </c>
      <c r="J8" s="3">
        <v>99</v>
      </c>
      <c r="K8" s="12">
        <f t="shared" si="1"/>
        <v>1</v>
      </c>
      <c r="L8" s="3">
        <v>1</v>
      </c>
      <c r="M8" s="10">
        <f t="shared" si="2"/>
        <v>3.125E-2</v>
      </c>
      <c r="N8" s="3"/>
      <c r="O8" s="29">
        <f t="shared" si="3"/>
        <v>0</v>
      </c>
      <c r="P8" s="3">
        <v>1</v>
      </c>
      <c r="Q8" s="10">
        <f t="shared" si="4"/>
        <v>1.0101010101010102E-2</v>
      </c>
      <c r="R8" s="14">
        <f t="shared" si="5"/>
        <v>0.98989898989898994</v>
      </c>
      <c r="S8" s="15">
        <f t="shared" si="6"/>
        <v>0.92523364485981308</v>
      </c>
      <c r="T8" s="26">
        <v>38.380000000000003</v>
      </c>
      <c r="U8" s="30">
        <v>109</v>
      </c>
      <c r="V8" s="27">
        <f t="shared" si="7"/>
        <v>1.101010101010101</v>
      </c>
    </row>
    <row r="9" spans="1:22" ht="39.75" customHeight="1">
      <c r="A9" s="5" t="s">
        <v>16</v>
      </c>
      <c r="B9" s="70" t="s">
        <v>17</v>
      </c>
      <c r="C9" s="71"/>
      <c r="D9" s="3">
        <v>100</v>
      </c>
      <c r="E9" s="20">
        <v>96</v>
      </c>
      <c r="F9" s="3">
        <v>9</v>
      </c>
      <c r="G9" s="3">
        <v>49</v>
      </c>
      <c r="H9" s="3">
        <v>47</v>
      </c>
      <c r="I9" s="16">
        <f t="shared" si="0"/>
        <v>0.48958333333333331</v>
      </c>
      <c r="J9" s="3">
        <v>94</v>
      </c>
      <c r="K9" s="12">
        <f t="shared" si="1"/>
        <v>0.97916666666666663</v>
      </c>
      <c r="L9" s="3">
        <v>1</v>
      </c>
      <c r="M9" s="10">
        <f t="shared" si="2"/>
        <v>2.0408163265306121E-2</v>
      </c>
      <c r="N9" s="3"/>
      <c r="O9" s="29">
        <f t="shared" si="3"/>
        <v>0</v>
      </c>
      <c r="P9" s="3">
        <v>7</v>
      </c>
      <c r="Q9" s="10">
        <f t="shared" si="4"/>
        <v>7.2916666666666671E-2</v>
      </c>
      <c r="R9" s="14">
        <f t="shared" si="5"/>
        <v>0.92708333333333337</v>
      </c>
      <c r="S9" s="15">
        <f t="shared" si="6"/>
        <v>0.88073394495412849</v>
      </c>
      <c r="T9" s="26">
        <v>53.62</v>
      </c>
      <c r="U9" s="30">
        <v>113</v>
      </c>
      <c r="V9" s="27">
        <f t="shared" si="7"/>
        <v>1.1770833333333333</v>
      </c>
    </row>
    <row r="10" spans="1:22" ht="39.75" customHeight="1">
      <c r="A10" s="5" t="s">
        <v>18</v>
      </c>
      <c r="B10" s="70" t="s">
        <v>19</v>
      </c>
      <c r="C10" s="71"/>
      <c r="D10" s="3">
        <v>102</v>
      </c>
      <c r="E10" s="20">
        <v>91</v>
      </c>
      <c r="F10" s="3">
        <v>13</v>
      </c>
      <c r="G10" s="3">
        <v>55</v>
      </c>
      <c r="H10" s="3">
        <v>29</v>
      </c>
      <c r="I10" s="16">
        <f t="shared" si="0"/>
        <v>0.31868131868131866</v>
      </c>
      <c r="J10" s="3">
        <v>91</v>
      </c>
      <c r="K10" s="12">
        <f t="shared" si="1"/>
        <v>1</v>
      </c>
      <c r="L10" s="3">
        <v>4</v>
      </c>
      <c r="M10" s="10">
        <f t="shared" si="2"/>
        <v>7.2727272727272724E-2</v>
      </c>
      <c r="N10" s="3"/>
      <c r="O10" s="29">
        <f t="shared" si="3"/>
        <v>0</v>
      </c>
      <c r="P10" s="3">
        <v>19</v>
      </c>
      <c r="Q10" s="10">
        <f t="shared" si="4"/>
        <v>0.2087912087912088</v>
      </c>
      <c r="R10" s="14">
        <f t="shared" si="5"/>
        <v>0.79120879120879117</v>
      </c>
      <c r="S10" s="15">
        <f t="shared" si="6"/>
        <v>0.79130434782608694</v>
      </c>
      <c r="T10" s="26">
        <v>55.2</v>
      </c>
      <c r="U10" s="30">
        <v>137</v>
      </c>
      <c r="V10" s="27">
        <f t="shared" si="7"/>
        <v>1.5054945054945055</v>
      </c>
    </row>
    <row r="11" spans="1:22" ht="39.75" customHeight="1">
      <c r="A11" s="5" t="s">
        <v>20</v>
      </c>
      <c r="B11" s="70" t="s">
        <v>21</v>
      </c>
      <c r="C11" s="71"/>
      <c r="D11" s="3">
        <v>139</v>
      </c>
      <c r="E11" s="20">
        <v>134</v>
      </c>
      <c r="F11" s="3">
        <v>12</v>
      </c>
      <c r="G11" s="3">
        <v>22</v>
      </c>
      <c r="H11" s="3">
        <v>89</v>
      </c>
      <c r="I11" s="16">
        <f t="shared" si="0"/>
        <v>0.66417910447761197</v>
      </c>
      <c r="J11" s="20">
        <v>134</v>
      </c>
      <c r="K11" s="12">
        <f t="shared" si="1"/>
        <v>1</v>
      </c>
      <c r="L11" s="3"/>
      <c r="M11" s="10">
        <f t="shared" si="2"/>
        <v>0</v>
      </c>
      <c r="N11" s="3"/>
      <c r="O11" s="29">
        <f t="shared" si="3"/>
        <v>0</v>
      </c>
      <c r="P11" s="3">
        <v>5</v>
      </c>
      <c r="Q11" s="10">
        <f t="shared" si="4"/>
        <v>3.7313432835820892E-2</v>
      </c>
      <c r="R11" s="14">
        <f t="shared" si="5"/>
        <v>0.96268656716417911</v>
      </c>
      <c r="S11" s="15">
        <f t="shared" si="6"/>
        <v>0.88741721854304634</v>
      </c>
      <c r="T11" s="26">
        <v>36.57</v>
      </c>
      <c r="U11" s="30">
        <v>170</v>
      </c>
      <c r="V11" s="27">
        <f t="shared" si="7"/>
        <v>1.2686567164179106</v>
      </c>
    </row>
    <row r="12" spans="1:22" ht="39.75" customHeight="1">
      <c r="A12" s="5" t="s">
        <v>22</v>
      </c>
      <c r="B12" s="70" t="s">
        <v>66</v>
      </c>
      <c r="C12" s="71"/>
      <c r="D12" s="20">
        <v>165</v>
      </c>
      <c r="E12" s="20">
        <v>151</v>
      </c>
      <c r="F12" s="20">
        <v>36</v>
      </c>
      <c r="G12" s="20">
        <v>64</v>
      </c>
      <c r="H12" s="20">
        <v>70</v>
      </c>
      <c r="I12" s="16">
        <f t="shared" si="0"/>
        <v>0.46357615894039733</v>
      </c>
      <c r="J12" s="3">
        <v>134</v>
      </c>
      <c r="K12" s="12">
        <f t="shared" si="1"/>
        <v>0.88741721854304634</v>
      </c>
      <c r="L12" s="3">
        <v>5</v>
      </c>
      <c r="M12" s="10">
        <f t="shared" si="2"/>
        <v>7.8125E-2</v>
      </c>
      <c r="N12" s="3">
        <v>2</v>
      </c>
      <c r="O12" s="29">
        <f t="shared" si="3"/>
        <v>3.125E-2</v>
      </c>
      <c r="P12" s="3">
        <v>29</v>
      </c>
      <c r="Q12" s="10">
        <f t="shared" si="4"/>
        <v>0.19205298013245034</v>
      </c>
      <c r="R12" s="14">
        <f t="shared" si="5"/>
        <v>0.80794701986754969</v>
      </c>
      <c r="S12" s="15">
        <f t="shared" si="6"/>
        <v>0.75124378109452739</v>
      </c>
      <c r="T12" s="26">
        <v>64.34</v>
      </c>
      <c r="U12" s="30">
        <v>215</v>
      </c>
      <c r="V12" s="27">
        <f t="shared" si="7"/>
        <v>1.423841059602649</v>
      </c>
    </row>
    <row r="13" spans="1:22" ht="39.75" customHeight="1">
      <c r="A13" s="5" t="s">
        <v>23</v>
      </c>
      <c r="B13" s="70" t="s">
        <v>67</v>
      </c>
      <c r="C13" s="71"/>
      <c r="D13" s="20">
        <v>127</v>
      </c>
      <c r="E13" s="20">
        <v>150</v>
      </c>
      <c r="F13" s="20">
        <v>27</v>
      </c>
      <c r="G13" s="20">
        <v>84</v>
      </c>
      <c r="H13" s="20">
        <v>57</v>
      </c>
      <c r="I13" s="16">
        <f t="shared" si="0"/>
        <v>0.38</v>
      </c>
      <c r="J13" s="3">
        <v>146</v>
      </c>
      <c r="K13" s="12">
        <f t="shared" si="1"/>
        <v>0.97333333333333338</v>
      </c>
      <c r="L13" s="3">
        <v>5</v>
      </c>
      <c r="M13" s="10">
        <f t="shared" si="2"/>
        <v>5.9523809523809521E-2</v>
      </c>
      <c r="N13" s="3">
        <v>1</v>
      </c>
      <c r="O13" s="29">
        <f t="shared" si="3"/>
        <v>1.1904761904761904E-2</v>
      </c>
      <c r="P13" s="3">
        <v>24</v>
      </c>
      <c r="Q13" s="10">
        <f t="shared" si="4"/>
        <v>0.16</v>
      </c>
      <c r="R13" s="14">
        <f t="shared" si="5"/>
        <v>0.84</v>
      </c>
      <c r="S13" s="15">
        <f t="shared" si="6"/>
        <v>0.97402597402597402</v>
      </c>
      <c r="T13" s="26">
        <v>76.27</v>
      </c>
      <c r="U13" s="3">
        <v>168</v>
      </c>
      <c r="V13" s="27">
        <f t="shared" si="7"/>
        <v>1.1200000000000001</v>
      </c>
    </row>
    <row r="14" spans="1:22" ht="39.75" customHeight="1">
      <c r="A14" s="5" t="s">
        <v>24</v>
      </c>
      <c r="B14" s="70" t="s">
        <v>68</v>
      </c>
      <c r="C14" s="71"/>
      <c r="D14" s="20">
        <v>207</v>
      </c>
      <c r="E14" s="20">
        <v>203</v>
      </c>
      <c r="F14" s="20">
        <v>39</v>
      </c>
      <c r="G14" s="20">
        <v>106</v>
      </c>
      <c r="H14" s="20">
        <v>69</v>
      </c>
      <c r="I14" s="16">
        <f t="shared" si="0"/>
        <v>0.33990147783251229</v>
      </c>
      <c r="J14" s="3">
        <v>160</v>
      </c>
      <c r="K14" s="12">
        <f t="shared" si="1"/>
        <v>0.78817733990147787</v>
      </c>
      <c r="L14" s="3">
        <v>7</v>
      </c>
      <c r="M14" s="10">
        <f t="shared" si="2"/>
        <v>6.6037735849056603E-2</v>
      </c>
      <c r="N14" s="3"/>
      <c r="O14" s="29">
        <f t="shared" si="3"/>
        <v>0</v>
      </c>
      <c r="P14" s="3">
        <v>16</v>
      </c>
      <c r="Q14" s="10">
        <f t="shared" si="4"/>
        <v>7.8817733990147784E-2</v>
      </c>
      <c r="R14" s="14">
        <f t="shared" si="5"/>
        <v>0.9211822660098522</v>
      </c>
      <c r="S14" s="15">
        <f t="shared" si="6"/>
        <v>0.82520325203252032</v>
      </c>
      <c r="T14" s="28">
        <v>75.8</v>
      </c>
      <c r="U14" s="3">
        <v>232</v>
      </c>
      <c r="V14" s="27">
        <f t="shared" si="7"/>
        <v>1.1428571428571428</v>
      </c>
    </row>
    <row r="15" spans="1:22" ht="39.75" customHeight="1">
      <c r="A15" s="5" t="s">
        <v>25</v>
      </c>
      <c r="B15" s="70" t="s">
        <v>69</v>
      </c>
      <c r="C15" s="71"/>
      <c r="D15" s="20">
        <v>202</v>
      </c>
      <c r="E15" s="20">
        <v>192</v>
      </c>
      <c r="F15" s="20">
        <v>34</v>
      </c>
      <c r="G15" s="20">
        <v>75</v>
      </c>
      <c r="H15" s="20">
        <v>110</v>
      </c>
      <c r="I15" s="16">
        <f t="shared" si="0"/>
        <v>0.57291666666666663</v>
      </c>
      <c r="J15" s="3">
        <v>178</v>
      </c>
      <c r="K15" s="12">
        <f t="shared" si="1"/>
        <v>0.92708333333333337</v>
      </c>
      <c r="L15" s="3">
        <v>3</v>
      </c>
      <c r="M15" s="10">
        <f t="shared" si="2"/>
        <v>0.04</v>
      </c>
      <c r="N15" s="3">
        <v>1</v>
      </c>
      <c r="O15" s="29">
        <f t="shared" si="3"/>
        <v>1.3333333333333334E-2</v>
      </c>
      <c r="P15" s="3">
        <v>25</v>
      </c>
      <c r="Q15" s="10">
        <f t="shared" si="4"/>
        <v>0.13020833333333334</v>
      </c>
      <c r="R15" s="14">
        <f t="shared" si="5"/>
        <v>0.86979166666666663</v>
      </c>
      <c r="S15" s="15">
        <f t="shared" si="6"/>
        <v>0.81355932203389836</v>
      </c>
      <c r="T15" s="26">
        <v>68.52</v>
      </c>
      <c r="U15" s="3">
        <v>178</v>
      </c>
      <c r="V15" s="27">
        <f t="shared" si="7"/>
        <v>0.92708333333333337</v>
      </c>
    </row>
    <row r="16" spans="1:22" ht="39.75" customHeight="1">
      <c r="A16" s="31" t="s">
        <v>26</v>
      </c>
      <c r="B16" s="69" t="s">
        <v>38</v>
      </c>
      <c r="C16" s="52"/>
      <c r="D16" s="20">
        <v>174</v>
      </c>
      <c r="E16" s="20">
        <v>135</v>
      </c>
      <c r="F16" s="20">
        <v>20</v>
      </c>
      <c r="G16" s="20">
        <v>55</v>
      </c>
      <c r="H16" s="20">
        <v>77</v>
      </c>
      <c r="I16" s="16">
        <f t="shared" si="0"/>
        <v>0.57037037037037042</v>
      </c>
      <c r="J16" s="3">
        <v>134</v>
      </c>
      <c r="K16" s="12">
        <f t="shared" si="1"/>
        <v>0.99259259259259258</v>
      </c>
      <c r="L16" s="3">
        <v>5</v>
      </c>
      <c r="M16" s="10">
        <f t="shared" si="2"/>
        <v>9.0909090909090912E-2</v>
      </c>
      <c r="N16" s="3"/>
      <c r="O16" s="29">
        <f t="shared" si="3"/>
        <v>0</v>
      </c>
      <c r="P16" s="3">
        <v>20</v>
      </c>
      <c r="Q16" s="10">
        <f t="shared" si="4"/>
        <v>0.14814814814814814</v>
      </c>
      <c r="R16" s="14">
        <f t="shared" si="5"/>
        <v>0.85185185185185186</v>
      </c>
      <c r="S16" s="15">
        <f t="shared" si="6"/>
        <v>0.69587628865979378</v>
      </c>
      <c r="T16" s="26">
        <v>45.53</v>
      </c>
      <c r="U16" s="3">
        <v>168</v>
      </c>
      <c r="V16" s="27">
        <f t="shared" si="7"/>
        <v>1.2444444444444445</v>
      </c>
    </row>
    <row r="17" spans="1:22" ht="32.25" customHeight="1">
      <c r="A17" s="31" t="s">
        <v>55</v>
      </c>
      <c r="B17" s="69" t="s">
        <v>62</v>
      </c>
      <c r="C17" s="52"/>
      <c r="D17" s="20">
        <v>59</v>
      </c>
      <c r="E17" s="20">
        <v>61</v>
      </c>
      <c r="F17" s="20">
        <v>21</v>
      </c>
      <c r="G17" s="20">
        <v>57</v>
      </c>
      <c r="H17" s="20">
        <v>0</v>
      </c>
      <c r="I17" s="16">
        <f t="shared" si="0"/>
        <v>0</v>
      </c>
      <c r="J17" s="3">
        <v>59</v>
      </c>
      <c r="K17" s="12">
        <f t="shared" si="1"/>
        <v>0.96721311475409832</v>
      </c>
      <c r="L17" s="3"/>
      <c r="M17" s="10">
        <f t="shared" si="2"/>
        <v>0</v>
      </c>
      <c r="N17" s="3"/>
      <c r="O17" s="29">
        <f t="shared" si="3"/>
        <v>0</v>
      </c>
      <c r="P17" s="3">
        <v>8</v>
      </c>
      <c r="Q17" s="10">
        <f t="shared" si="4"/>
        <v>0.13114754098360656</v>
      </c>
      <c r="R17" s="14">
        <f t="shared" si="5"/>
        <v>0.86885245901639341</v>
      </c>
      <c r="S17" s="15">
        <f t="shared" si="6"/>
        <v>0.76249999999999996</v>
      </c>
      <c r="T17" s="26">
        <v>71</v>
      </c>
      <c r="U17" s="3">
        <v>63</v>
      </c>
      <c r="V17" s="27">
        <f t="shared" si="7"/>
        <v>1.0327868852459017</v>
      </c>
    </row>
    <row r="18" spans="1:22" ht="32.25" customHeight="1">
      <c r="A18" s="31" t="s">
        <v>28</v>
      </c>
      <c r="B18" s="69" t="s">
        <v>82</v>
      </c>
      <c r="C18" s="52"/>
      <c r="D18" s="20">
        <v>95</v>
      </c>
      <c r="E18" s="20">
        <v>99</v>
      </c>
      <c r="F18" s="20">
        <v>21</v>
      </c>
      <c r="G18" s="20">
        <v>72</v>
      </c>
      <c r="H18" s="20">
        <v>22</v>
      </c>
      <c r="I18" s="16">
        <f t="shared" si="0"/>
        <v>0.22222222222222221</v>
      </c>
      <c r="J18" s="3">
        <v>94</v>
      </c>
      <c r="K18" s="12">
        <f t="shared" si="1"/>
        <v>0.9494949494949495</v>
      </c>
      <c r="L18" s="3">
        <v>1</v>
      </c>
      <c r="M18" s="10">
        <f t="shared" si="2"/>
        <v>1.3888888888888888E-2</v>
      </c>
      <c r="N18" s="3"/>
      <c r="O18" s="29">
        <f t="shared" si="3"/>
        <v>0</v>
      </c>
      <c r="P18" s="3">
        <v>10</v>
      </c>
      <c r="Q18" s="10">
        <f t="shared" si="4"/>
        <v>0.10101010101010101</v>
      </c>
      <c r="R18" s="14">
        <f t="shared" si="5"/>
        <v>0.89898989898989901</v>
      </c>
      <c r="S18" s="15">
        <f t="shared" si="6"/>
        <v>0.85344827586206895</v>
      </c>
      <c r="T18" s="26">
        <v>76.33</v>
      </c>
      <c r="U18" s="3">
        <v>110</v>
      </c>
      <c r="V18" s="27">
        <f t="shared" si="7"/>
        <v>1.1111111111111112</v>
      </c>
    </row>
    <row r="19" spans="1:22" ht="36.75" customHeight="1">
      <c r="A19" s="31" t="s">
        <v>29</v>
      </c>
      <c r="B19" s="69" t="s">
        <v>70</v>
      </c>
      <c r="C19" s="52"/>
      <c r="D19" s="20">
        <v>178</v>
      </c>
      <c r="E19" s="20">
        <v>159</v>
      </c>
      <c r="F19" s="20">
        <v>19</v>
      </c>
      <c r="G19" s="20">
        <v>92</v>
      </c>
      <c r="H19" s="20">
        <v>64</v>
      </c>
      <c r="I19" s="16">
        <f t="shared" si="0"/>
        <v>0.40251572327044027</v>
      </c>
      <c r="J19" s="3">
        <v>158</v>
      </c>
      <c r="K19" s="12">
        <f t="shared" si="1"/>
        <v>0.99371069182389937</v>
      </c>
      <c r="L19" s="3">
        <v>1</v>
      </c>
      <c r="M19" s="10">
        <f t="shared" si="2"/>
        <v>1.0869565217391304E-2</v>
      </c>
      <c r="N19" s="3"/>
      <c r="O19" s="29">
        <f t="shared" si="3"/>
        <v>0</v>
      </c>
      <c r="P19" s="3">
        <v>12</v>
      </c>
      <c r="Q19" s="10">
        <f t="shared" si="4"/>
        <v>7.5471698113207544E-2</v>
      </c>
      <c r="R19" s="14">
        <f t="shared" si="5"/>
        <v>0.92452830188679247</v>
      </c>
      <c r="S19" s="15">
        <f t="shared" si="6"/>
        <v>0.80710659898477155</v>
      </c>
      <c r="T19" s="26">
        <v>51.09</v>
      </c>
      <c r="U19" s="3">
        <v>159</v>
      </c>
      <c r="V19" s="27">
        <f t="shared" si="7"/>
        <v>1</v>
      </c>
    </row>
    <row r="20" spans="1:22" ht="32.25" customHeight="1">
      <c r="A20" s="31" t="s">
        <v>30</v>
      </c>
      <c r="B20" s="69" t="s">
        <v>71</v>
      </c>
      <c r="C20" s="52"/>
      <c r="D20" s="20">
        <v>208</v>
      </c>
      <c r="E20" s="20">
        <v>193</v>
      </c>
      <c r="F20" s="20">
        <v>20</v>
      </c>
      <c r="G20" s="20">
        <v>57</v>
      </c>
      <c r="H20" s="20">
        <v>116</v>
      </c>
      <c r="I20" s="16">
        <f t="shared" si="0"/>
        <v>0.60103626943005184</v>
      </c>
      <c r="J20" s="3">
        <v>189</v>
      </c>
      <c r="K20" s="12">
        <f t="shared" si="1"/>
        <v>0.97927461139896377</v>
      </c>
      <c r="L20" s="3"/>
      <c r="M20" s="10">
        <f t="shared" si="2"/>
        <v>0</v>
      </c>
      <c r="N20" s="3">
        <v>2</v>
      </c>
      <c r="O20" s="29">
        <f t="shared" si="3"/>
        <v>3.5087719298245612E-2</v>
      </c>
      <c r="P20" s="3">
        <v>17</v>
      </c>
      <c r="Q20" s="10">
        <f t="shared" si="4"/>
        <v>8.8082901554404139E-2</v>
      </c>
      <c r="R20" s="14">
        <f t="shared" si="5"/>
        <v>0.91191709844559588</v>
      </c>
      <c r="S20" s="15">
        <f t="shared" si="6"/>
        <v>0.84649122807017541</v>
      </c>
      <c r="T20" s="26">
        <v>58.11</v>
      </c>
      <c r="U20" s="3">
        <v>237</v>
      </c>
      <c r="V20" s="27">
        <f t="shared" si="7"/>
        <v>1.2279792746113989</v>
      </c>
    </row>
    <row r="21" spans="1:22" ht="32.25" customHeight="1">
      <c r="A21" s="31" t="s">
        <v>56</v>
      </c>
      <c r="B21" s="69" t="s">
        <v>72</v>
      </c>
      <c r="C21" s="52"/>
      <c r="D21" s="20">
        <v>160</v>
      </c>
      <c r="E21" s="20">
        <v>140</v>
      </c>
      <c r="F21" s="20">
        <v>26</v>
      </c>
      <c r="G21" s="20">
        <v>64</v>
      </c>
      <c r="H21" s="20">
        <v>71</v>
      </c>
      <c r="I21" s="16">
        <f t="shared" si="0"/>
        <v>0.50714285714285712</v>
      </c>
      <c r="J21" s="3">
        <v>140</v>
      </c>
      <c r="K21" s="12">
        <f t="shared" si="1"/>
        <v>1</v>
      </c>
      <c r="L21" s="3">
        <v>3</v>
      </c>
      <c r="M21" s="10">
        <f t="shared" si="2"/>
        <v>4.6875E-2</v>
      </c>
      <c r="N21" s="3"/>
      <c r="O21" s="29">
        <f t="shared" si="3"/>
        <v>0</v>
      </c>
      <c r="P21" s="3">
        <v>24</v>
      </c>
      <c r="Q21" s="10">
        <f t="shared" si="4"/>
        <v>0.17142857142857143</v>
      </c>
      <c r="R21" s="14">
        <f t="shared" si="5"/>
        <v>0.82857142857142863</v>
      </c>
      <c r="S21" s="15">
        <f t="shared" si="6"/>
        <v>0.75268817204301075</v>
      </c>
      <c r="T21" s="26">
        <v>53.36</v>
      </c>
      <c r="U21" s="3">
        <v>131</v>
      </c>
      <c r="V21" s="27">
        <f t="shared" si="7"/>
        <v>0.93571428571428572</v>
      </c>
    </row>
    <row r="22" spans="1:22" ht="32.25" customHeight="1">
      <c r="A22" s="31" t="s">
        <v>31</v>
      </c>
      <c r="B22" s="69" t="s">
        <v>73</v>
      </c>
      <c r="C22" s="52"/>
      <c r="D22" s="20">
        <v>188</v>
      </c>
      <c r="E22" s="20">
        <v>191</v>
      </c>
      <c r="F22" s="20">
        <v>46</v>
      </c>
      <c r="G22" s="20">
        <v>105</v>
      </c>
      <c r="H22" s="20">
        <v>78</v>
      </c>
      <c r="I22" s="16">
        <f t="shared" si="0"/>
        <v>0.40837696335078533</v>
      </c>
      <c r="J22" s="3">
        <v>128</v>
      </c>
      <c r="K22" s="12">
        <f t="shared" si="1"/>
        <v>0.67015706806282727</v>
      </c>
      <c r="L22" s="3">
        <v>2</v>
      </c>
      <c r="M22" s="10">
        <f t="shared" si="2"/>
        <v>1.9047619047619049E-2</v>
      </c>
      <c r="N22" s="3"/>
      <c r="O22" s="29">
        <f t="shared" si="3"/>
        <v>0</v>
      </c>
      <c r="P22" s="3">
        <v>18</v>
      </c>
      <c r="Q22" s="10">
        <f t="shared" si="4"/>
        <v>9.4240837696335081E-2</v>
      </c>
      <c r="R22" s="14">
        <f t="shared" si="5"/>
        <v>0.90575916230366493</v>
      </c>
      <c r="S22" s="15">
        <f t="shared" si="6"/>
        <v>0.81623931623931623</v>
      </c>
      <c r="T22" s="26">
        <v>91.92</v>
      </c>
      <c r="U22" s="3">
        <v>187</v>
      </c>
      <c r="V22" s="27">
        <f t="shared" si="7"/>
        <v>0.97905759162303663</v>
      </c>
    </row>
    <row r="23" spans="1:22" ht="32.25" customHeight="1">
      <c r="A23" s="61" t="s">
        <v>60</v>
      </c>
      <c r="B23" s="61" t="s">
        <v>74</v>
      </c>
      <c r="C23" s="31" t="s">
        <v>53</v>
      </c>
      <c r="D23" s="20">
        <v>77</v>
      </c>
      <c r="E23" s="20">
        <v>77</v>
      </c>
      <c r="F23" s="20">
        <v>0</v>
      </c>
      <c r="G23" s="20">
        <v>0</v>
      </c>
      <c r="H23" s="20">
        <v>0</v>
      </c>
      <c r="I23" s="18" t="s">
        <v>45</v>
      </c>
      <c r="J23" s="3">
        <v>77</v>
      </c>
      <c r="K23" s="13" t="s">
        <v>45</v>
      </c>
      <c r="L23" s="3">
        <v>0</v>
      </c>
      <c r="M23" s="9" t="s">
        <v>45</v>
      </c>
      <c r="N23" s="3">
        <v>0</v>
      </c>
      <c r="O23" s="9" t="s">
        <v>45</v>
      </c>
      <c r="P23" s="3">
        <v>0</v>
      </c>
      <c r="Q23" s="9" t="s">
        <v>45</v>
      </c>
      <c r="R23" s="14" t="s">
        <v>45</v>
      </c>
      <c r="S23" s="17" t="s">
        <v>45</v>
      </c>
      <c r="T23" s="85">
        <v>57.97</v>
      </c>
      <c r="U23" s="3">
        <v>77</v>
      </c>
      <c r="V23" s="27">
        <f t="shared" si="7"/>
        <v>1</v>
      </c>
    </row>
    <row r="24" spans="1:22" ht="32.25" customHeight="1">
      <c r="A24" s="62"/>
      <c r="B24" s="63"/>
      <c r="C24" s="31" t="s">
        <v>54</v>
      </c>
      <c r="D24" s="20">
        <v>31</v>
      </c>
      <c r="E24" s="20">
        <v>33</v>
      </c>
      <c r="F24" s="20">
        <v>9</v>
      </c>
      <c r="G24" s="20">
        <v>11</v>
      </c>
      <c r="H24" s="20">
        <v>1</v>
      </c>
      <c r="I24" s="16">
        <f t="shared" ref="I24:I33" si="8">H24/E24</f>
        <v>3.0303030303030304E-2</v>
      </c>
      <c r="J24" s="3">
        <v>33</v>
      </c>
      <c r="K24" s="12">
        <f>J24/E24</f>
        <v>1</v>
      </c>
      <c r="L24" s="3">
        <v>3</v>
      </c>
      <c r="M24" s="10">
        <v>0</v>
      </c>
      <c r="N24" s="3"/>
      <c r="O24" s="29">
        <f>N24/G24</f>
        <v>0</v>
      </c>
      <c r="P24" s="3">
        <v>4</v>
      </c>
      <c r="Q24" s="10">
        <f>P24/E24</f>
        <v>0.12121212121212122</v>
      </c>
      <c r="R24" s="14">
        <f t="shared" si="5"/>
        <v>0.87878787878787878</v>
      </c>
      <c r="S24" s="15">
        <f t="shared" si="6"/>
        <v>0.82499999999999996</v>
      </c>
      <c r="T24" s="86"/>
      <c r="U24" s="3">
        <v>33</v>
      </c>
      <c r="V24" s="27">
        <f t="shared" si="7"/>
        <v>1</v>
      </c>
    </row>
    <row r="25" spans="1:22" ht="32.25" customHeight="1">
      <c r="A25" s="63"/>
      <c r="B25" s="69" t="s">
        <v>75</v>
      </c>
      <c r="C25" s="52"/>
      <c r="D25" s="20">
        <v>120</v>
      </c>
      <c r="E25" s="20">
        <v>135</v>
      </c>
      <c r="F25" s="20">
        <v>25</v>
      </c>
      <c r="G25" s="20">
        <v>83</v>
      </c>
      <c r="H25" s="20">
        <v>46</v>
      </c>
      <c r="I25" s="16">
        <f>H25/E25</f>
        <v>0.34074074074074073</v>
      </c>
      <c r="J25" s="3">
        <v>123</v>
      </c>
      <c r="K25" s="12">
        <f>J25/E25</f>
        <v>0.91111111111111109</v>
      </c>
      <c r="L25" s="3">
        <v>1</v>
      </c>
      <c r="M25" s="10">
        <f>L25/G25</f>
        <v>1.2048192771084338E-2</v>
      </c>
      <c r="N25" s="3"/>
      <c r="O25" s="29">
        <f>N25/G25</f>
        <v>0</v>
      </c>
      <c r="P25" s="3">
        <v>13</v>
      </c>
      <c r="Q25" s="10">
        <f>P25/E25</f>
        <v>9.6296296296296297E-2</v>
      </c>
      <c r="R25" s="14">
        <f t="shared" si="5"/>
        <v>0.90370370370370368</v>
      </c>
      <c r="S25" s="15">
        <f t="shared" si="6"/>
        <v>0.93103448275862066</v>
      </c>
      <c r="T25" s="87"/>
      <c r="U25" s="3">
        <v>144</v>
      </c>
      <c r="V25" s="27">
        <f t="shared" si="7"/>
        <v>1.0666666666666667</v>
      </c>
    </row>
    <row r="26" spans="1:22" ht="32.25" customHeight="1">
      <c r="A26" s="31" t="s">
        <v>57</v>
      </c>
      <c r="B26" s="69" t="s">
        <v>76</v>
      </c>
      <c r="C26" s="52"/>
      <c r="D26" s="20">
        <v>182</v>
      </c>
      <c r="E26" s="20">
        <v>174</v>
      </c>
      <c r="F26" s="20">
        <v>24</v>
      </c>
      <c r="G26" s="20">
        <v>82</v>
      </c>
      <c r="H26" s="20">
        <v>88</v>
      </c>
      <c r="I26" s="16">
        <f t="shared" si="8"/>
        <v>0.50574712643678166</v>
      </c>
      <c r="J26" s="3">
        <v>174</v>
      </c>
      <c r="K26" s="12">
        <f t="shared" ref="K26:K32" si="9">J26/E26</f>
        <v>1</v>
      </c>
      <c r="L26" s="3">
        <v>5</v>
      </c>
      <c r="M26" s="10">
        <f t="shared" ref="M26:M33" si="10">L26/G26</f>
        <v>6.097560975609756E-2</v>
      </c>
      <c r="N26" s="3"/>
      <c r="O26" s="29">
        <f t="shared" ref="O26:O33" si="11">N26/G26</f>
        <v>0</v>
      </c>
      <c r="P26" s="3">
        <v>24</v>
      </c>
      <c r="Q26" s="10">
        <f t="shared" ref="Q26:Q32" si="12">P26/E26</f>
        <v>0.13793103448275862</v>
      </c>
      <c r="R26" s="14">
        <f t="shared" si="5"/>
        <v>0.86206896551724133</v>
      </c>
      <c r="S26" s="15">
        <f t="shared" si="6"/>
        <v>0.84466019417475724</v>
      </c>
      <c r="T26" s="26">
        <v>54.19</v>
      </c>
      <c r="U26" s="3">
        <v>205</v>
      </c>
      <c r="V26" s="27">
        <f t="shared" si="7"/>
        <v>1.1781609195402298</v>
      </c>
    </row>
    <row r="27" spans="1:22" ht="32.25" customHeight="1">
      <c r="A27" s="31" t="s">
        <v>58</v>
      </c>
      <c r="B27" s="69" t="s">
        <v>77</v>
      </c>
      <c r="C27" s="52"/>
      <c r="D27" s="20">
        <v>174</v>
      </c>
      <c r="E27" s="20">
        <v>130</v>
      </c>
      <c r="F27" s="20">
        <v>1</v>
      </c>
      <c r="G27" s="20">
        <v>81</v>
      </c>
      <c r="H27" s="20">
        <v>47</v>
      </c>
      <c r="I27" s="16">
        <f>H27/E27</f>
        <v>0.36153846153846153</v>
      </c>
      <c r="J27" s="3">
        <v>124</v>
      </c>
      <c r="K27" s="12">
        <f>J27/E27</f>
        <v>0.9538461538461539</v>
      </c>
      <c r="L27" s="3"/>
      <c r="M27" s="10">
        <f>L27/G27</f>
        <v>0</v>
      </c>
      <c r="N27" s="3"/>
      <c r="O27" s="29">
        <f>N27/G27</f>
        <v>0</v>
      </c>
      <c r="P27" s="3">
        <v>5</v>
      </c>
      <c r="Q27" s="10">
        <f>P27/E27</f>
        <v>3.8461538461538464E-2</v>
      </c>
      <c r="R27" s="14">
        <f>(E27-P27)/E27</f>
        <v>0.96153846153846156</v>
      </c>
      <c r="S27" s="15">
        <f>E27/(D27+F27)</f>
        <v>0.74285714285714288</v>
      </c>
      <c r="T27" s="26">
        <v>81.010000000000005</v>
      </c>
      <c r="U27" s="3">
        <v>142</v>
      </c>
      <c r="V27" s="27">
        <f>U27/E27</f>
        <v>1.0923076923076922</v>
      </c>
    </row>
    <row r="28" spans="1:22" ht="32.25" customHeight="1">
      <c r="A28" s="31" t="s">
        <v>32</v>
      </c>
      <c r="B28" s="69" t="s">
        <v>78</v>
      </c>
      <c r="C28" s="52"/>
      <c r="D28" s="20">
        <v>186</v>
      </c>
      <c r="E28" s="20">
        <v>144</v>
      </c>
      <c r="F28" s="20">
        <v>1</v>
      </c>
      <c r="G28" s="20">
        <v>42</v>
      </c>
      <c r="H28" s="20">
        <v>97</v>
      </c>
      <c r="I28" s="16">
        <f t="shared" si="8"/>
        <v>0.67361111111111116</v>
      </c>
      <c r="J28" s="3">
        <v>134</v>
      </c>
      <c r="K28" s="12">
        <f t="shared" si="9"/>
        <v>0.93055555555555558</v>
      </c>
      <c r="L28" s="3">
        <v>2</v>
      </c>
      <c r="M28" s="10">
        <f t="shared" si="10"/>
        <v>4.7619047619047616E-2</v>
      </c>
      <c r="N28" s="3">
        <v>2</v>
      </c>
      <c r="O28" s="29">
        <f t="shared" si="11"/>
        <v>4.7619047619047616E-2</v>
      </c>
      <c r="P28" s="3">
        <v>2</v>
      </c>
      <c r="Q28" s="10">
        <f t="shared" si="12"/>
        <v>1.3888888888888888E-2</v>
      </c>
      <c r="R28" s="14">
        <f t="shared" si="5"/>
        <v>0.98611111111111116</v>
      </c>
      <c r="S28" s="15">
        <f t="shared" si="6"/>
        <v>0.77005347593582885</v>
      </c>
      <c r="T28" s="26">
        <v>53.04</v>
      </c>
      <c r="U28" s="3">
        <v>168</v>
      </c>
      <c r="V28" s="27">
        <f t="shared" si="7"/>
        <v>1.1666666666666667</v>
      </c>
    </row>
    <row r="29" spans="1:22" ht="32.25" customHeight="1">
      <c r="A29" s="31" t="s">
        <v>59</v>
      </c>
      <c r="B29" s="69" t="s">
        <v>79</v>
      </c>
      <c r="C29" s="52"/>
      <c r="D29" s="20">
        <v>211</v>
      </c>
      <c r="E29" s="20">
        <v>195</v>
      </c>
      <c r="F29" s="20">
        <v>32</v>
      </c>
      <c r="G29" s="20">
        <v>87</v>
      </c>
      <c r="H29" s="20">
        <v>98</v>
      </c>
      <c r="I29" s="16">
        <f t="shared" si="8"/>
        <v>0.50256410256410255</v>
      </c>
      <c r="J29" s="3">
        <v>194</v>
      </c>
      <c r="K29" s="12">
        <f t="shared" si="9"/>
        <v>0.99487179487179489</v>
      </c>
      <c r="L29" s="3">
        <v>2</v>
      </c>
      <c r="M29" s="10">
        <f t="shared" si="10"/>
        <v>2.2988505747126436E-2</v>
      </c>
      <c r="N29" s="3"/>
      <c r="O29" s="29">
        <f t="shared" si="11"/>
        <v>0</v>
      </c>
      <c r="P29" s="3">
        <v>29</v>
      </c>
      <c r="Q29" s="10">
        <f t="shared" si="12"/>
        <v>0.14871794871794872</v>
      </c>
      <c r="R29" s="14">
        <f t="shared" si="5"/>
        <v>0.85128205128205126</v>
      </c>
      <c r="S29" s="15">
        <f t="shared" si="6"/>
        <v>0.80246913580246915</v>
      </c>
      <c r="T29" s="26">
        <v>50.5</v>
      </c>
      <c r="U29" s="3">
        <v>246</v>
      </c>
      <c r="V29" s="27">
        <f t="shared" si="7"/>
        <v>1.2615384615384615</v>
      </c>
    </row>
    <row r="30" spans="1:22" ht="32.25" customHeight="1">
      <c r="A30" s="31" t="s">
        <v>33</v>
      </c>
      <c r="B30" s="69"/>
      <c r="C30" s="52"/>
      <c r="D30" s="20">
        <v>78</v>
      </c>
      <c r="E30" s="20">
        <v>77</v>
      </c>
      <c r="F30" s="20">
        <v>19</v>
      </c>
      <c r="G30" s="20">
        <v>60</v>
      </c>
      <c r="H30" s="20">
        <v>13</v>
      </c>
      <c r="I30" s="16">
        <f t="shared" si="8"/>
        <v>0.16883116883116883</v>
      </c>
      <c r="J30" s="3">
        <v>75</v>
      </c>
      <c r="K30" s="12">
        <f t="shared" si="9"/>
        <v>0.97402597402597402</v>
      </c>
      <c r="L30" s="3">
        <v>1</v>
      </c>
      <c r="M30" s="10">
        <f t="shared" si="10"/>
        <v>1.6666666666666666E-2</v>
      </c>
      <c r="N30" s="3">
        <v>1</v>
      </c>
      <c r="O30" s="29">
        <f t="shared" si="11"/>
        <v>1.6666666666666666E-2</v>
      </c>
      <c r="P30" s="3">
        <v>8</v>
      </c>
      <c r="Q30" s="10">
        <f t="shared" si="12"/>
        <v>0.1038961038961039</v>
      </c>
      <c r="R30" s="14">
        <f t="shared" si="5"/>
        <v>0.89610389610389607</v>
      </c>
      <c r="S30" s="15">
        <f t="shared" si="6"/>
        <v>0.79381443298969068</v>
      </c>
      <c r="T30" s="26">
        <v>54.9</v>
      </c>
      <c r="U30" s="3">
        <v>84</v>
      </c>
      <c r="V30" s="27">
        <f t="shared" si="7"/>
        <v>1.0909090909090908</v>
      </c>
    </row>
    <row r="31" spans="1:22" ht="33.75" customHeight="1">
      <c r="A31" s="31" t="s">
        <v>34</v>
      </c>
      <c r="B31" s="69" t="s">
        <v>35</v>
      </c>
      <c r="C31" s="52"/>
      <c r="D31" s="20">
        <v>0</v>
      </c>
      <c r="E31" s="20">
        <v>27</v>
      </c>
      <c r="F31" s="20">
        <v>27</v>
      </c>
      <c r="G31" s="20">
        <v>19</v>
      </c>
      <c r="H31" s="20">
        <v>3</v>
      </c>
      <c r="I31" s="16">
        <f t="shared" si="8"/>
        <v>0.1111111111111111</v>
      </c>
      <c r="J31" s="3">
        <v>7</v>
      </c>
      <c r="K31" s="12">
        <f t="shared" si="9"/>
        <v>0.25925925925925924</v>
      </c>
      <c r="L31" s="3">
        <v>3</v>
      </c>
      <c r="M31" s="10">
        <f t="shared" si="10"/>
        <v>0.15789473684210525</v>
      </c>
      <c r="N31" s="3">
        <v>1</v>
      </c>
      <c r="O31" s="29">
        <f t="shared" si="11"/>
        <v>5.2631578947368418E-2</v>
      </c>
      <c r="P31" s="3">
        <v>8</v>
      </c>
      <c r="Q31" s="10">
        <f>P31/E31</f>
        <v>0.29629629629629628</v>
      </c>
      <c r="R31" s="14">
        <f t="shared" si="5"/>
        <v>0.70370370370370372</v>
      </c>
      <c r="S31" s="15">
        <f t="shared" si="6"/>
        <v>1</v>
      </c>
      <c r="T31" s="26">
        <v>158.58000000000001</v>
      </c>
      <c r="U31" s="3">
        <v>40</v>
      </c>
      <c r="V31" s="27">
        <f t="shared" si="7"/>
        <v>1.4814814814814814</v>
      </c>
    </row>
    <row r="32" spans="1:22" ht="33.75" customHeight="1">
      <c r="A32" s="31" t="s">
        <v>36</v>
      </c>
      <c r="B32" s="69" t="s">
        <v>27</v>
      </c>
      <c r="C32" s="52"/>
      <c r="D32" s="20">
        <v>41</v>
      </c>
      <c r="E32" s="20">
        <v>39</v>
      </c>
      <c r="F32" s="20">
        <v>13</v>
      </c>
      <c r="G32" s="20">
        <v>38</v>
      </c>
      <c r="H32" s="20">
        <v>1</v>
      </c>
      <c r="I32" s="16">
        <f t="shared" si="8"/>
        <v>2.564102564102564E-2</v>
      </c>
      <c r="J32" s="3">
        <v>35</v>
      </c>
      <c r="K32" s="12">
        <f t="shared" si="9"/>
        <v>0.89743589743589747</v>
      </c>
      <c r="L32" s="3"/>
      <c r="M32" s="10">
        <f t="shared" si="10"/>
        <v>0</v>
      </c>
      <c r="N32" s="3"/>
      <c r="O32" s="29">
        <f t="shared" si="11"/>
        <v>0</v>
      </c>
      <c r="P32" s="3">
        <v>3</v>
      </c>
      <c r="Q32" s="10">
        <f t="shared" si="12"/>
        <v>7.6923076923076927E-2</v>
      </c>
      <c r="R32" s="14">
        <f t="shared" si="5"/>
        <v>0.92307692307692313</v>
      </c>
      <c r="S32" s="15">
        <f t="shared" si="6"/>
        <v>0.72222222222222221</v>
      </c>
      <c r="T32" s="26">
        <v>74.569999999999993</v>
      </c>
      <c r="U32" s="3">
        <v>48</v>
      </c>
      <c r="V32" s="27">
        <f t="shared" si="7"/>
        <v>1.2307692307692308</v>
      </c>
    </row>
    <row r="33" spans="1:22" ht="24.75" customHeight="1">
      <c r="A33" s="82" t="s">
        <v>37</v>
      </c>
      <c r="B33" s="83"/>
      <c r="C33" s="84"/>
      <c r="D33" s="21">
        <f>SUM(D5:D32)</f>
        <v>3506</v>
      </c>
      <c r="E33" s="21">
        <f>SUM(E5:E32)</f>
        <v>3342</v>
      </c>
      <c r="F33" s="21">
        <f>SUM(F5:F32)</f>
        <v>518</v>
      </c>
      <c r="G33" s="21">
        <f>SUM(G5:G32)</f>
        <v>1577</v>
      </c>
      <c r="H33" s="21">
        <f>SUM(H5:H32)</f>
        <v>1480</v>
      </c>
      <c r="I33" s="22">
        <f t="shared" si="8"/>
        <v>0.44284859365649309</v>
      </c>
      <c r="J33" s="21">
        <f>SUM(J5:J32)</f>
        <v>3124</v>
      </c>
      <c r="K33" s="23">
        <f t="shared" si="1"/>
        <v>0.93476959904248957</v>
      </c>
      <c r="L33" s="21">
        <f>SUM(L5:L32)</f>
        <v>57</v>
      </c>
      <c r="M33" s="24">
        <f t="shared" si="10"/>
        <v>3.614457831325301E-2</v>
      </c>
      <c r="N33" s="21">
        <f>SUM(N5:N32)</f>
        <v>10</v>
      </c>
      <c r="O33" s="23">
        <f t="shared" si="11"/>
        <v>6.3411540900443885E-3</v>
      </c>
      <c r="P33" s="21">
        <f>SUM(P5:P32)</f>
        <v>353</v>
      </c>
      <c r="Q33" s="24">
        <f t="shared" si="4"/>
        <v>0.10562537402752843</v>
      </c>
      <c r="R33" s="22">
        <f t="shared" si="5"/>
        <v>0.89437462597247153</v>
      </c>
      <c r="S33" s="22">
        <f t="shared" si="6"/>
        <v>0.83051689860834987</v>
      </c>
      <c r="T33" s="21">
        <v>63.83</v>
      </c>
      <c r="U33" s="21">
        <f>SUM(U5:U32)</f>
        <v>3818</v>
      </c>
      <c r="V33" s="25">
        <f>U33/E33</f>
        <v>1.1424296828246558</v>
      </c>
    </row>
    <row r="34" spans="1:22" ht="31.5" customHeight="1">
      <c r="A34" s="56" t="s">
        <v>51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</row>
  </sheetData>
  <mergeCells count="53">
    <mergeCell ref="A1:U1"/>
    <mergeCell ref="A3:C3"/>
    <mergeCell ref="D3:D4"/>
    <mergeCell ref="E3:E4"/>
    <mergeCell ref="F3:F4"/>
    <mergeCell ref="G3:G4"/>
    <mergeCell ref="H3:H4"/>
    <mergeCell ref="I3:I4"/>
    <mergeCell ref="J3:J4"/>
    <mergeCell ref="K3:K4"/>
    <mergeCell ref="B4:C4"/>
    <mergeCell ref="L3:L4"/>
    <mergeCell ref="M3:M4"/>
    <mergeCell ref="N3:N4"/>
    <mergeCell ref="T3:T4"/>
    <mergeCell ref="U3:U4"/>
    <mergeCell ref="V3:V4"/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O3:O4"/>
    <mergeCell ref="R3:R4"/>
    <mergeCell ref="S3:S4"/>
    <mergeCell ref="B27:C27"/>
    <mergeCell ref="B17:C17"/>
    <mergeCell ref="B18:C18"/>
    <mergeCell ref="B19:C19"/>
    <mergeCell ref="B20:C20"/>
    <mergeCell ref="B21:C21"/>
    <mergeCell ref="B22:C22"/>
    <mergeCell ref="B26:C26"/>
    <mergeCell ref="P3:P4"/>
    <mergeCell ref="Q3:Q4"/>
    <mergeCell ref="A23:A25"/>
    <mergeCell ref="B23:B24"/>
    <mergeCell ref="T23:T25"/>
    <mergeCell ref="B25:C25"/>
    <mergeCell ref="A34:U34"/>
    <mergeCell ref="B28:C28"/>
    <mergeCell ref="B29:C29"/>
    <mergeCell ref="B30:C30"/>
    <mergeCell ref="B31:C31"/>
    <mergeCell ref="B32:C32"/>
    <mergeCell ref="A33:C33"/>
  </mergeCells>
  <phoneticPr fontId="2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76" orientation="landscape" r:id="rId1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4" workbookViewId="0">
      <selection activeCell="E3" sqref="E3:E42"/>
    </sheetView>
  </sheetViews>
  <sheetFormatPr defaultRowHeight="33" customHeight="1"/>
  <cols>
    <col min="1" max="1" width="13" customWidth="1"/>
    <col min="2" max="2" width="15.25" customWidth="1"/>
    <col min="3" max="3" width="21.625" customWidth="1"/>
    <col min="4" max="4" width="21.75" customWidth="1"/>
    <col min="5" max="5" width="15.25" customWidth="1"/>
    <col min="6" max="6" width="8.375" customWidth="1"/>
  </cols>
  <sheetData>
    <row r="1" spans="1:6" s="45" customFormat="1" ht="27" customHeight="1">
      <c r="A1" s="88" t="s">
        <v>83</v>
      </c>
      <c r="B1" s="89"/>
      <c r="C1" s="89"/>
      <c r="D1" s="89"/>
      <c r="E1" s="89"/>
      <c r="F1" s="89"/>
    </row>
    <row r="2" spans="1:6" s="45" customFormat="1" ht="27" customHeight="1">
      <c r="A2" s="44" t="s">
        <v>84</v>
      </c>
      <c r="B2" s="44" t="s">
        <v>85</v>
      </c>
      <c r="C2" s="44" t="s">
        <v>86</v>
      </c>
      <c r="D2" s="44" t="s">
        <v>87</v>
      </c>
      <c r="E2" s="44" t="s">
        <v>88</v>
      </c>
      <c r="F2" s="44" t="s">
        <v>89</v>
      </c>
    </row>
    <row r="3" spans="1:6" s="45" customFormat="1" ht="27" customHeight="1">
      <c r="A3" s="44" t="s">
        <v>108</v>
      </c>
      <c r="B3" s="44" t="s">
        <v>109</v>
      </c>
      <c r="C3" s="44" t="s">
        <v>110</v>
      </c>
      <c r="D3" s="44" t="s">
        <v>111</v>
      </c>
      <c r="E3" s="44" t="s">
        <v>112</v>
      </c>
      <c r="F3" s="44" t="s">
        <v>113</v>
      </c>
    </row>
    <row r="4" spans="1:6" s="45" customFormat="1" ht="27" customHeight="1">
      <c r="A4" s="44" t="s">
        <v>147</v>
      </c>
      <c r="B4" s="44" t="s">
        <v>148</v>
      </c>
      <c r="C4" s="44" t="s">
        <v>149</v>
      </c>
      <c r="D4" s="44" t="s">
        <v>150</v>
      </c>
      <c r="E4" s="44" t="s">
        <v>112</v>
      </c>
      <c r="F4" s="44"/>
    </row>
    <row r="5" spans="1:6" s="45" customFormat="1" ht="27" customHeight="1">
      <c r="A5" s="3" t="s">
        <v>216</v>
      </c>
      <c r="B5" s="3" t="s">
        <v>217</v>
      </c>
      <c r="C5" s="44" t="s">
        <v>218</v>
      </c>
      <c r="D5" s="44" t="s">
        <v>219</v>
      </c>
      <c r="E5" s="3" t="s">
        <v>112</v>
      </c>
      <c r="F5" s="3"/>
    </row>
    <row r="6" spans="1:6" s="45" customFormat="1" ht="27" customHeight="1">
      <c r="A6" s="3" t="s">
        <v>233</v>
      </c>
      <c r="B6" s="44" t="s">
        <v>109</v>
      </c>
      <c r="C6" s="44" t="s">
        <v>234</v>
      </c>
      <c r="D6" s="44" t="s">
        <v>235</v>
      </c>
      <c r="E6" s="3" t="s">
        <v>112</v>
      </c>
      <c r="F6" s="3"/>
    </row>
    <row r="7" spans="1:6" s="45" customFormat="1" ht="27" customHeight="1">
      <c r="A7" s="3" t="s">
        <v>220</v>
      </c>
      <c r="B7" s="3" t="s">
        <v>101</v>
      </c>
      <c r="C7" s="44" t="s">
        <v>193</v>
      </c>
      <c r="D7" s="44" t="s">
        <v>221</v>
      </c>
      <c r="E7" s="3" t="s">
        <v>222</v>
      </c>
      <c r="F7" s="3"/>
    </row>
    <row r="8" spans="1:6" s="45" customFormat="1" ht="27" customHeight="1">
      <c r="A8" s="44" t="s">
        <v>142</v>
      </c>
      <c r="B8" s="44" t="s">
        <v>143</v>
      </c>
      <c r="C8" s="44" t="s">
        <v>144</v>
      </c>
      <c r="D8" s="44" t="s">
        <v>145</v>
      </c>
      <c r="E8" s="44" t="s">
        <v>146</v>
      </c>
      <c r="F8" s="44"/>
    </row>
    <row r="9" spans="1:6" s="45" customFormat="1" ht="27" customHeight="1">
      <c r="A9" s="3" t="s">
        <v>199</v>
      </c>
      <c r="B9" s="44" t="s">
        <v>109</v>
      </c>
      <c r="C9" s="44" t="s">
        <v>200</v>
      </c>
      <c r="D9" s="44" t="s">
        <v>201</v>
      </c>
      <c r="E9" s="44" t="s">
        <v>146</v>
      </c>
      <c r="F9" s="3"/>
    </row>
    <row r="10" spans="1:6" s="45" customFormat="1" ht="27" customHeight="1">
      <c r="A10" s="3" t="s">
        <v>213</v>
      </c>
      <c r="B10" s="44" t="s">
        <v>185</v>
      </c>
      <c r="C10" s="44" t="s">
        <v>214</v>
      </c>
      <c r="D10" s="44" t="s">
        <v>215</v>
      </c>
      <c r="E10" s="3" t="s">
        <v>146</v>
      </c>
      <c r="F10" s="3"/>
    </row>
    <row r="11" spans="1:6" s="45" customFormat="1" ht="27" customHeight="1">
      <c r="A11" s="44" t="s">
        <v>95</v>
      </c>
      <c r="B11" s="44" t="s">
        <v>96</v>
      </c>
      <c r="C11" s="44" t="s">
        <v>97</v>
      </c>
      <c r="D11" s="44" t="s">
        <v>98</v>
      </c>
      <c r="E11" s="44" t="s">
        <v>99</v>
      </c>
      <c r="F11" s="44"/>
    </row>
    <row r="12" spans="1:6" s="45" customFormat="1" ht="27" customHeight="1">
      <c r="A12" s="3" t="s">
        <v>225</v>
      </c>
      <c r="B12" s="3" t="s">
        <v>226</v>
      </c>
      <c r="C12" s="44" t="s">
        <v>227</v>
      </c>
      <c r="D12" s="44" t="s">
        <v>228</v>
      </c>
      <c r="E12" s="3" t="s">
        <v>229</v>
      </c>
      <c r="F12" s="3"/>
    </row>
    <row r="13" spans="1:6" s="45" customFormat="1" ht="27" customHeight="1">
      <c r="A13" s="3" t="s">
        <v>230</v>
      </c>
      <c r="B13" s="50" t="s">
        <v>109</v>
      </c>
      <c r="C13" s="3" t="s">
        <v>231</v>
      </c>
      <c r="D13" s="44" t="s">
        <v>232</v>
      </c>
      <c r="E13" s="3" t="s">
        <v>229</v>
      </c>
      <c r="F13" s="3"/>
    </row>
    <row r="14" spans="1:6" s="45" customFormat="1" ht="27" customHeight="1">
      <c r="A14" s="3" t="s">
        <v>236</v>
      </c>
      <c r="B14" s="3" t="s">
        <v>109</v>
      </c>
      <c r="C14" s="44" t="s">
        <v>237</v>
      </c>
      <c r="D14" s="44" t="s">
        <v>238</v>
      </c>
      <c r="E14" s="3" t="s">
        <v>229</v>
      </c>
      <c r="F14" s="3"/>
    </row>
    <row r="15" spans="1:6" s="45" customFormat="1" ht="27" customHeight="1">
      <c r="A15" s="44" t="s">
        <v>155</v>
      </c>
      <c r="B15" s="44" t="s">
        <v>156</v>
      </c>
      <c r="C15" s="44" t="s">
        <v>157</v>
      </c>
      <c r="D15" s="44" t="s">
        <v>158</v>
      </c>
      <c r="E15" s="44" t="s">
        <v>159</v>
      </c>
      <c r="F15" s="44"/>
    </row>
    <row r="16" spans="1:6" s="45" customFormat="1" ht="27" customHeight="1">
      <c r="A16" s="44" t="s">
        <v>164</v>
      </c>
      <c r="B16" s="44" t="s">
        <v>109</v>
      </c>
      <c r="C16" s="44" t="s">
        <v>165</v>
      </c>
      <c r="D16" s="44" t="s">
        <v>166</v>
      </c>
      <c r="E16" s="44" t="s">
        <v>159</v>
      </c>
      <c r="F16" s="44"/>
    </row>
    <row r="17" spans="1:6" s="45" customFormat="1" ht="27" customHeight="1">
      <c r="A17" s="3" t="s">
        <v>210</v>
      </c>
      <c r="B17" s="44" t="s">
        <v>203</v>
      </c>
      <c r="C17" s="44" t="s">
        <v>211</v>
      </c>
      <c r="D17" s="44" t="s">
        <v>212</v>
      </c>
      <c r="E17" s="3" t="s">
        <v>159</v>
      </c>
      <c r="F17" s="3"/>
    </row>
    <row r="18" spans="1:6" s="45" customFormat="1" ht="27" customHeight="1">
      <c r="A18" s="44" t="s">
        <v>118</v>
      </c>
      <c r="B18" s="44" t="s">
        <v>119</v>
      </c>
      <c r="C18" s="44" t="s">
        <v>120</v>
      </c>
      <c r="D18" s="44" t="s">
        <v>121</v>
      </c>
      <c r="E18" s="44" t="s">
        <v>122</v>
      </c>
      <c r="F18" s="44"/>
    </row>
    <row r="19" spans="1:6" s="45" customFormat="1" ht="27" customHeight="1">
      <c r="A19" s="44" t="s">
        <v>123</v>
      </c>
      <c r="B19" s="44" t="s">
        <v>119</v>
      </c>
      <c r="C19" s="44" t="s">
        <v>120</v>
      </c>
      <c r="D19" s="44" t="s">
        <v>121</v>
      </c>
      <c r="E19" s="44" t="s">
        <v>122</v>
      </c>
      <c r="F19" s="44"/>
    </row>
    <row r="20" spans="1:6" s="45" customFormat="1" ht="27" customHeight="1">
      <c r="A20" s="44" t="s">
        <v>160</v>
      </c>
      <c r="B20" s="44" t="s">
        <v>161</v>
      </c>
      <c r="C20" s="44" t="s">
        <v>162</v>
      </c>
      <c r="D20" s="44" t="s">
        <v>163</v>
      </c>
      <c r="E20" s="44" t="s">
        <v>122</v>
      </c>
      <c r="F20" s="44"/>
    </row>
    <row r="21" spans="1:6" s="45" customFormat="1" ht="27" customHeight="1">
      <c r="A21" s="44" t="s">
        <v>172</v>
      </c>
      <c r="B21" s="44" t="s">
        <v>173</v>
      </c>
      <c r="C21" s="44" t="s">
        <v>174</v>
      </c>
      <c r="D21" s="44" t="s">
        <v>175</v>
      </c>
      <c r="E21" s="44" t="s">
        <v>122</v>
      </c>
      <c r="F21" s="44"/>
    </row>
    <row r="22" spans="1:6" s="45" customFormat="1" ht="27" customHeight="1">
      <c r="A22" s="44" t="s">
        <v>181</v>
      </c>
      <c r="B22" s="44" t="s">
        <v>109</v>
      </c>
      <c r="C22" s="44" t="s">
        <v>182</v>
      </c>
      <c r="D22" s="44" t="s">
        <v>183</v>
      </c>
      <c r="E22" s="44" t="s">
        <v>122</v>
      </c>
      <c r="F22" s="44"/>
    </row>
    <row r="23" spans="1:6" s="45" customFormat="1" ht="27" customHeight="1">
      <c r="A23" s="44" t="s">
        <v>192</v>
      </c>
      <c r="B23" s="44" t="s">
        <v>173</v>
      </c>
      <c r="C23" s="44" t="s">
        <v>193</v>
      </c>
      <c r="D23" s="44" t="s">
        <v>194</v>
      </c>
      <c r="E23" s="44" t="s">
        <v>122</v>
      </c>
      <c r="F23" s="44"/>
    </row>
    <row r="24" spans="1:6" s="45" customFormat="1" ht="27" customHeight="1">
      <c r="A24" s="44" t="s">
        <v>195</v>
      </c>
      <c r="B24" s="44" t="s">
        <v>196</v>
      </c>
      <c r="C24" s="44" t="s">
        <v>197</v>
      </c>
      <c r="D24" s="44" t="s">
        <v>198</v>
      </c>
      <c r="E24" s="44" t="s">
        <v>122</v>
      </c>
      <c r="F24" s="44"/>
    </row>
    <row r="25" spans="1:6" s="45" customFormat="1" ht="27" customHeight="1">
      <c r="A25" s="3" t="s">
        <v>223</v>
      </c>
      <c r="B25" s="3" t="s">
        <v>161</v>
      </c>
      <c r="C25" s="44" t="s">
        <v>224</v>
      </c>
      <c r="D25" s="44" t="s">
        <v>163</v>
      </c>
      <c r="E25" s="3" t="s">
        <v>122</v>
      </c>
      <c r="F25" s="3"/>
    </row>
    <row r="26" spans="1:6" s="45" customFormat="1" ht="27" customHeight="1">
      <c r="A26" s="44" t="s">
        <v>124</v>
      </c>
      <c r="B26" s="44" t="s">
        <v>125</v>
      </c>
      <c r="C26" s="44" t="s">
        <v>126</v>
      </c>
      <c r="D26" s="44" t="s">
        <v>127</v>
      </c>
      <c r="E26" s="44" t="s">
        <v>128</v>
      </c>
      <c r="F26" s="44"/>
    </row>
    <row r="27" spans="1:6" s="45" customFormat="1" ht="27" customHeight="1">
      <c r="A27" s="44" t="s">
        <v>151</v>
      </c>
      <c r="B27" s="44" t="s">
        <v>152</v>
      </c>
      <c r="C27" s="44" t="s">
        <v>153</v>
      </c>
      <c r="D27" s="44" t="s">
        <v>154</v>
      </c>
      <c r="E27" s="44" t="s">
        <v>128</v>
      </c>
      <c r="F27" s="44"/>
    </row>
    <row r="28" spans="1:6" s="45" customFormat="1" ht="27" customHeight="1">
      <c r="A28" s="44" t="s">
        <v>188</v>
      </c>
      <c r="B28" s="44" t="s">
        <v>189</v>
      </c>
      <c r="C28" s="44" t="s">
        <v>190</v>
      </c>
      <c r="D28" s="44" t="s">
        <v>191</v>
      </c>
      <c r="E28" s="44" t="s">
        <v>128</v>
      </c>
      <c r="F28" s="44"/>
    </row>
    <row r="29" spans="1:6" s="45" customFormat="1" ht="27" customHeight="1">
      <c r="A29" s="44" t="s">
        <v>137</v>
      </c>
      <c r="B29" s="44" t="s">
        <v>138</v>
      </c>
      <c r="C29" s="44" t="s">
        <v>139</v>
      </c>
      <c r="D29" s="44" t="s">
        <v>140</v>
      </c>
      <c r="E29" s="44" t="s">
        <v>141</v>
      </c>
      <c r="F29" s="44"/>
    </row>
    <row r="30" spans="1:6" s="45" customFormat="1" ht="27" customHeight="1">
      <c r="A30" s="44" t="s">
        <v>184</v>
      </c>
      <c r="B30" s="44" t="s">
        <v>185</v>
      </c>
      <c r="C30" s="44" t="s">
        <v>186</v>
      </c>
      <c r="D30" s="44" t="s">
        <v>187</v>
      </c>
      <c r="E30" s="44" t="s">
        <v>141</v>
      </c>
      <c r="F30" s="44"/>
    </row>
    <row r="31" spans="1:6" s="45" customFormat="1" ht="27" customHeight="1">
      <c r="A31" s="44" t="s">
        <v>239</v>
      </c>
      <c r="B31" s="44" t="s">
        <v>143</v>
      </c>
      <c r="C31" s="44" t="s">
        <v>240</v>
      </c>
      <c r="D31" s="44" t="s">
        <v>241</v>
      </c>
      <c r="E31" s="44" t="s">
        <v>141</v>
      </c>
      <c r="F31" s="44"/>
    </row>
    <row r="32" spans="1:6" s="45" customFormat="1" ht="27" customHeight="1">
      <c r="A32" s="44" t="s">
        <v>114</v>
      </c>
      <c r="B32" s="44" t="s">
        <v>115</v>
      </c>
      <c r="C32" s="44" t="s">
        <v>116</v>
      </c>
      <c r="D32" s="44"/>
      <c r="E32" s="44" t="s">
        <v>117</v>
      </c>
      <c r="F32" s="44"/>
    </row>
    <row r="33" spans="1:6" s="45" customFormat="1" ht="27" customHeight="1">
      <c r="A33" s="44" t="s">
        <v>167</v>
      </c>
      <c r="B33" s="44" t="s">
        <v>168</v>
      </c>
      <c r="C33" s="44" t="s">
        <v>169</v>
      </c>
      <c r="D33" s="44" t="s">
        <v>170</v>
      </c>
      <c r="E33" s="44" t="s">
        <v>171</v>
      </c>
      <c r="F33" s="44"/>
    </row>
    <row r="34" spans="1:6" s="45" customFormat="1" ht="27" customHeight="1">
      <c r="A34" s="44" t="s">
        <v>133</v>
      </c>
      <c r="B34" s="44" t="s">
        <v>109</v>
      </c>
      <c r="C34" s="44" t="s">
        <v>134</v>
      </c>
      <c r="D34" s="44" t="s">
        <v>135</v>
      </c>
      <c r="E34" s="44" t="s">
        <v>136</v>
      </c>
      <c r="F34" s="44" t="s">
        <v>113</v>
      </c>
    </row>
    <row r="35" spans="1:6" s="45" customFormat="1" ht="27" customHeight="1">
      <c r="A35" s="44" t="s">
        <v>90</v>
      </c>
      <c r="B35" s="44" t="s">
        <v>91</v>
      </c>
      <c r="C35" s="44" t="s">
        <v>92</v>
      </c>
      <c r="D35" s="44" t="s">
        <v>93</v>
      </c>
      <c r="E35" s="44" t="s">
        <v>94</v>
      </c>
      <c r="F35" s="44"/>
    </row>
    <row r="36" spans="1:6" s="45" customFormat="1" ht="27" customHeight="1">
      <c r="A36" s="3" t="s">
        <v>202</v>
      </c>
      <c r="B36" s="44" t="s">
        <v>203</v>
      </c>
      <c r="C36" s="44" t="s">
        <v>204</v>
      </c>
      <c r="D36" s="44" t="s">
        <v>205</v>
      </c>
      <c r="E36" s="3" t="s">
        <v>206</v>
      </c>
      <c r="F36" s="3"/>
    </row>
    <row r="37" spans="1:6" s="45" customFormat="1" ht="27" customHeight="1">
      <c r="A37" s="44" t="s">
        <v>176</v>
      </c>
      <c r="B37" s="44" t="s">
        <v>177</v>
      </c>
      <c r="C37" s="44" t="s">
        <v>178</v>
      </c>
      <c r="D37" s="44" t="s">
        <v>179</v>
      </c>
      <c r="E37" s="44" t="s">
        <v>180</v>
      </c>
      <c r="F37" s="44"/>
    </row>
    <row r="38" spans="1:6" s="45" customFormat="1" ht="27" customHeight="1">
      <c r="A38" s="3" t="s">
        <v>207</v>
      </c>
      <c r="B38" s="44" t="s">
        <v>189</v>
      </c>
      <c r="C38" s="44" t="s">
        <v>208</v>
      </c>
      <c r="D38" s="44" t="s">
        <v>209</v>
      </c>
      <c r="E38" s="3" t="s">
        <v>180</v>
      </c>
      <c r="F38" s="3"/>
    </row>
    <row r="39" spans="1:6" s="45" customFormat="1" ht="27" customHeight="1">
      <c r="A39" s="44" t="s">
        <v>100</v>
      </c>
      <c r="B39" s="44" t="s">
        <v>101</v>
      </c>
      <c r="C39" s="44" t="s">
        <v>102</v>
      </c>
      <c r="D39" s="44" t="s">
        <v>103</v>
      </c>
      <c r="E39" s="44" t="s">
        <v>104</v>
      </c>
      <c r="F39" s="44"/>
    </row>
    <row r="40" spans="1:6" s="45" customFormat="1" ht="27" customHeight="1">
      <c r="A40" s="44" t="s">
        <v>105</v>
      </c>
      <c r="B40" s="44" t="s">
        <v>101</v>
      </c>
      <c r="C40" s="44" t="s">
        <v>106</v>
      </c>
      <c r="D40" s="44" t="s">
        <v>107</v>
      </c>
      <c r="E40" s="44" t="s">
        <v>104</v>
      </c>
      <c r="F40" s="44"/>
    </row>
    <row r="41" spans="1:6" s="45" customFormat="1" ht="27" customHeight="1">
      <c r="A41" s="44" t="s">
        <v>129</v>
      </c>
      <c r="B41" s="44" t="s">
        <v>130</v>
      </c>
      <c r="C41" s="44" t="s">
        <v>131</v>
      </c>
      <c r="D41" s="44"/>
      <c r="E41" s="44" t="s">
        <v>132</v>
      </c>
      <c r="F41" s="44"/>
    </row>
    <row r="42" spans="1:6" s="45" customFormat="1" ht="27" customHeight="1">
      <c r="A42" s="44" t="s">
        <v>242</v>
      </c>
      <c r="B42" s="44" t="s">
        <v>189</v>
      </c>
      <c r="C42" s="44" t="s">
        <v>243</v>
      </c>
      <c r="D42" s="44" t="s">
        <v>244</v>
      </c>
      <c r="E42" s="44" t="s">
        <v>245</v>
      </c>
      <c r="F42" s="44"/>
    </row>
  </sheetData>
  <autoFilter ref="A2:F2">
    <sortState ref="A3:F42">
      <sortCondition descending="1" ref="E2"/>
    </sortState>
  </autoFilter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K3" sqref="K3"/>
    </sheetView>
  </sheetViews>
  <sheetFormatPr defaultRowHeight="13.5"/>
  <cols>
    <col min="1" max="6" width="14.625" customWidth="1"/>
  </cols>
  <sheetData>
    <row r="1" spans="1:6" s="2" customFormat="1" ht="32.25" customHeight="1">
      <c r="A1" s="90" t="s">
        <v>258</v>
      </c>
      <c r="B1" s="90"/>
      <c r="C1" s="90"/>
      <c r="D1" s="90"/>
      <c r="E1" s="90"/>
      <c r="F1" s="90"/>
    </row>
    <row r="2" spans="1:6" s="47" customFormat="1" ht="46.5" customHeight="1">
      <c r="A2" s="44" t="s">
        <v>246</v>
      </c>
      <c r="B2" s="44" t="s">
        <v>247</v>
      </c>
      <c r="C2" s="44" t="s">
        <v>248</v>
      </c>
      <c r="D2" s="44" t="s">
        <v>249</v>
      </c>
      <c r="E2" s="44" t="s">
        <v>250</v>
      </c>
      <c r="F2" s="44" t="s">
        <v>251</v>
      </c>
    </row>
    <row r="3" spans="1:6" s="48" customFormat="1" ht="46.5" customHeight="1">
      <c r="A3" s="44" t="s">
        <v>252</v>
      </c>
      <c r="B3" s="44" t="s">
        <v>253</v>
      </c>
      <c r="C3" s="44" t="s">
        <v>254</v>
      </c>
      <c r="D3" s="44" t="s">
        <v>255</v>
      </c>
      <c r="E3" s="44" t="s">
        <v>256</v>
      </c>
      <c r="F3" s="44" t="s">
        <v>257</v>
      </c>
    </row>
    <row r="4" spans="1:6" s="48" customFormat="1" ht="46.5" customHeight="1">
      <c r="A4" s="44"/>
      <c r="B4" s="44"/>
      <c r="C4" s="44"/>
      <c r="D4" s="44"/>
      <c r="E4" s="44"/>
      <c r="F4" s="44"/>
    </row>
    <row r="5" spans="1:6" s="48" customFormat="1" ht="46.5" customHeight="1">
      <c r="A5" s="44"/>
      <c r="B5" s="44"/>
      <c r="C5" s="3"/>
      <c r="D5" s="44"/>
      <c r="E5" s="3"/>
      <c r="F5" s="44"/>
    </row>
    <row r="6" spans="1:6" s="48" customFormat="1" ht="46.5" customHeight="1">
      <c r="A6" s="3"/>
      <c r="B6" s="44"/>
      <c r="C6" s="3"/>
      <c r="D6" s="44"/>
      <c r="E6" s="3"/>
      <c r="F6" s="44"/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2020年1-8月份收结案情况统计表</vt:lpstr>
      <vt:lpstr>2019年1-11月收结案情况统计表 (2)</vt:lpstr>
      <vt:lpstr>2020年8月份上诉</vt:lpstr>
      <vt:lpstr>2020年8月份重审改判数</vt:lpstr>
      <vt:lpstr>'2019年1-11月收结案情况统计表 (2)'!Print_Titles</vt:lpstr>
      <vt:lpstr>'2020年1-8月份收结案情况统计表'!Print_Titles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毕艳睿</cp:lastModifiedBy>
  <cp:lastPrinted>2020-08-05T08:23:12Z</cp:lastPrinted>
  <dcterms:created xsi:type="dcterms:W3CDTF">2019-02-28T08:27:40Z</dcterms:created>
  <dcterms:modified xsi:type="dcterms:W3CDTF">2020-09-07T01:55:02Z</dcterms:modified>
</cp:coreProperties>
</file>